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320" windowHeight="8835" activeTab="1"/>
  </bookViews>
  <sheets>
    <sheet name="SegmentR.Off" sheetId="1" r:id="rId1"/>
    <sheet name="DPM" sheetId="2" r:id="rId2"/>
  </sheets>
  <definedNames>
    <definedName name="_xlnm.Print_Area" localSheetId="0">'SegmentR.Off'!$A$1:$E$51</definedName>
  </definedNames>
  <calcPr fullCalcOnLoad="1"/>
</workbook>
</file>

<file path=xl/sharedStrings.xml><?xml version="1.0" encoding="utf-8"?>
<sst xmlns="http://schemas.openxmlformats.org/spreadsheetml/2006/main" count="163" uniqueCount="117">
  <si>
    <t>JAY SHREE TEA &amp; INDUSTRIES LIMITED</t>
  </si>
  <si>
    <t>Regd.Off: "Industry House", 10 , Camac Street, Kolkata -700 017</t>
  </si>
  <si>
    <t>Unaudited Financial Results (Provisional) for Quarter ended 30th June, 2010</t>
  </si>
  <si>
    <t>(Rs.in Lakhs)</t>
  </si>
  <si>
    <t>Quarter ended</t>
  </si>
  <si>
    <t>Previous Year ended</t>
  </si>
  <si>
    <t>Particulars</t>
  </si>
  <si>
    <t>30th June, 2010</t>
  </si>
  <si>
    <t>30th June, 2009</t>
  </si>
  <si>
    <t>31st March, 2010</t>
  </si>
  <si>
    <t>(Reviewed)</t>
  </si>
  <si>
    <t>(Audited)</t>
  </si>
  <si>
    <t>1.</t>
  </si>
  <si>
    <t>(a)</t>
  </si>
  <si>
    <t xml:space="preserve">Net Sales/Income from Operations                        </t>
  </si>
  <si>
    <t xml:space="preserve"> </t>
  </si>
  <si>
    <t>(b)</t>
  </si>
  <si>
    <t xml:space="preserve">Other Operating Income             </t>
  </si>
  <si>
    <t>Total Income</t>
  </si>
  <si>
    <t>2.</t>
  </si>
  <si>
    <t>Expenditure</t>
  </si>
  <si>
    <t>a)</t>
  </si>
  <si>
    <t xml:space="preserve">  (Increase)/Decrease in Stock in Trade and WIP</t>
  </si>
  <si>
    <t>b)</t>
  </si>
  <si>
    <t xml:space="preserve">  Consumption of Raw Materials</t>
  </si>
  <si>
    <t>c)</t>
  </si>
  <si>
    <t xml:space="preserve">  Purchase of Traded Goods</t>
  </si>
  <si>
    <t>d)</t>
  </si>
  <si>
    <t xml:space="preserve">  Employees Cost</t>
  </si>
  <si>
    <t>e)</t>
  </si>
  <si>
    <t xml:space="preserve">  Consumption of Stores and Spare-Parts </t>
  </si>
  <si>
    <t>f)</t>
  </si>
  <si>
    <t xml:space="preserve">  Power &amp; Fuel</t>
  </si>
  <si>
    <t>g)</t>
  </si>
  <si>
    <t xml:space="preserve">  Depreciation</t>
  </si>
  <si>
    <t>h)</t>
  </si>
  <si>
    <t xml:space="preserve">  Other Expenditure</t>
  </si>
  <si>
    <t xml:space="preserve">  Total Expenditure</t>
  </si>
  <si>
    <t>3.</t>
  </si>
  <si>
    <t>Profit from Operations before Other Income and Interest (1-2)</t>
  </si>
  <si>
    <t>4.</t>
  </si>
  <si>
    <t>Other Income</t>
  </si>
  <si>
    <t>5.</t>
  </si>
  <si>
    <t>Profit before Interest &amp; Tax (3+4)</t>
  </si>
  <si>
    <t>6.</t>
  </si>
  <si>
    <t>Interest (Net)</t>
  </si>
  <si>
    <t>7.</t>
  </si>
  <si>
    <t>Profit before Tax (5-6)</t>
  </si>
  <si>
    <t>8.</t>
  </si>
  <si>
    <t>Tax Expenses :</t>
  </si>
  <si>
    <t xml:space="preserve">            Current Tax </t>
  </si>
  <si>
    <t xml:space="preserve">            Deferred Tax </t>
  </si>
  <si>
    <t xml:space="preserve">            Mat Credit Entitlement</t>
  </si>
  <si>
    <t>9.</t>
  </si>
  <si>
    <t>Net Profit / (Loss) for the period ( 7-8)</t>
  </si>
  <si>
    <t>10.</t>
  </si>
  <si>
    <t>Paid up Equity Share Capital (Face Value Rs.10/- per Share )</t>
  </si>
  <si>
    <t>11.</t>
  </si>
  <si>
    <t>Reserves (excluding Revaluation Reserve)</t>
  </si>
  <si>
    <t>12.</t>
  </si>
  <si>
    <t>Basic &amp; Diluted EPS (Rs.) ( Not annualised )</t>
  </si>
  <si>
    <t>13.</t>
  </si>
  <si>
    <t>Public shareholding :</t>
  </si>
  <si>
    <t xml:space="preserve">  -  Number of Shares</t>
  </si>
  <si>
    <t xml:space="preserve">  -  Percentage of Shareholding</t>
  </si>
  <si>
    <t>14.</t>
  </si>
  <si>
    <t>Promoters &amp; promoters group Shareholding</t>
  </si>
  <si>
    <t>Pledged/Encumbered</t>
  </si>
  <si>
    <t>NIL</t>
  </si>
  <si>
    <t xml:space="preserve">  -  Percentage of Shares ( as a % of the total shareholding</t>
  </si>
  <si>
    <t xml:space="preserve">     of promoter and promoter group )</t>
  </si>
  <si>
    <t xml:space="preserve">  -  Percentage of Shares (as a % of the total share capital</t>
  </si>
  <si>
    <t xml:space="preserve">     of the Company )</t>
  </si>
  <si>
    <t>Non-Encumbered</t>
  </si>
  <si>
    <t>Notes:</t>
  </si>
  <si>
    <t>Tea Industry being seasonal in character, the above figures (which includes results of tea estates) cannot be taken as indicative for the full year.</t>
  </si>
  <si>
    <t>The number of Investors' complaints at the beginning of the quarter were Nil and received and disposed off during the quarter were 9 and pending is Nil.</t>
  </si>
  <si>
    <t>The Company entered into an agreement with the shareholders of Parvati Tea Company Pvt.Ltd. (PTCPL) to acquire 100% stake in PTCPL w.e.f. 01.04.2010 and the acquisition formalities are in the process of completion. Pursuant to the leave and licence agreem</t>
  </si>
  <si>
    <t>The Company has made a further investment of US $ 6.60 million equivalent to Rs.30.25 crores in its wholly owned overseas subsidiary "Birla Holdings Limited, Dubai".  The subsidiary company has made two acquisitions in the current quarter and has :</t>
  </si>
  <si>
    <t>i)</t>
  </si>
  <si>
    <t>acquired 60% stake in tea estates owned by OCIR-THE, the government of Rwanda, having made tea producing capacity of  41 lacs kgs p.a. through consortium agreement with Rwanda Mountain Tea SARL.</t>
  </si>
  <si>
    <t>ii)</t>
  </si>
  <si>
    <t>acquired 100% stake of Kijura Tea Company Limited and Bondo Tea Estates Limited having made tea producing capacity of 13 lacs kgs p.a.</t>
  </si>
  <si>
    <t xml:space="preserve">The Board of the Company has decided to split the shares of face value of Rs.10 each into shares of face value of Rs.5 each and has fixed 16.08.2010 as record date for the split of the shares of the Company. </t>
  </si>
  <si>
    <t>As per note (1) above, it is difficult to estimate taxable profit for the year and hence Current and Deferred Tax shall be provided at the year end which is reported by the auditors in their review report for the quarter ended June 30, 2010.</t>
  </si>
  <si>
    <t>Previous year/period figures have been regrouped/rearranged, wherever necessary.</t>
  </si>
  <si>
    <t>The above results are after "Limited Review" by the Auditors of the Company.</t>
  </si>
  <si>
    <t>The above results were reviewed by the Audit Committee and taken on record by the Board of Directors in their meeting held on 23rd July, 2010.</t>
  </si>
  <si>
    <t xml:space="preserve">      For Jay Shree Tea &amp; Industries Limited</t>
  </si>
  <si>
    <t>23rd day of July, 2010.</t>
  </si>
  <si>
    <t xml:space="preserve">              R.K.Ganeriwala</t>
  </si>
  <si>
    <t xml:space="preserve">         D.P.Maheshwari</t>
  </si>
  <si>
    <t>Kolkata</t>
  </si>
  <si>
    <t>(President, CFO &amp; Secretary)</t>
  </si>
  <si>
    <t xml:space="preserve">           (Managing Director)</t>
  </si>
  <si>
    <t xml:space="preserve">Segmentwise Revenue Results &amp; Capital employed under Clause 41 of the Listing </t>
  </si>
  <si>
    <t>Agreement with Stock Exchange for the Quarter ended June 30, 2010</t>
  </si>
  <si>
    <t>( Rs in lacs)</t>
  </si>
  <si>
    <t xml:space="preserve">Previous Year ended </t>
  </si>
  <si>
    <t xml:space="preserve">     ( Net Sales/Income from each Segment )</t>
  </si>
  <si>
    <t xml:space="preserve">     a) Tea </t>
  </si>
  <si>
    <t xml:space="preserve">     b) Chemicals &amp; Fertilisers</t>
  </si>
  <si>
    <t xml:space="preserve">     c) Others</t>
  </si>
  <si>
    <t xml:space="preserve">         Less : Inter Segmental Revenue</t>
  </si>
  <si>
    <t xml:space="preserve">    Total </t>
  </si>
  <si>
    <t xml:space="preserve">     ( Profit/(Loss) before tax &amp; interest ) </t>
  </si>
  <si>
    <t xml:space="preserve">   Total</t>
  </si>
  <si>
    <t>Less: Interest (net)</t>
  </si>
  <si>
    <t xml:space="preserve"> Add:  Unallocable Income net off</t>
  </si>
  <si>
    <t xml:space="preserve">           Unallocable expenditure</t>
  </si>
  <si>
    <t>Total Profit/(Loss) before Tax</t>
  </si>
  <si>
    <t xml:space="preserve">     ( excluding revaluation reserve )</t>
  </si>
  <si>
    <t xml:space="preserve">    d)  Unallocable</t>
  </si>
  <si>
    <r>
      <t>1</t>
    </r>
    <r>
      <rPr>
        <sz val="16"/>
        <rFont val="Times New Roman"/>
        <family val="1"/>
      </rPr>
      <t xml:space="preserve">. </t>
    </r>
    <r>
      <rPr>
        <u val="single"/>
        <sz val="16"/>
        <rFont val="Times New Roman"/>
        <family val="1"/>
      </rPr>
      <t xml:space="preserve"> Segment Revenue</t>
    </r>
    <r>
      <rPr>
        <sz val="16"/>
        <rFont val="Times New Roman"/>
        <family val="1"/>
      </rPr>
      <t xml:space="preserve"> </t>
    </r>
  </si>
  <si>
    <r>
      <t>2</t>
    </r>
    <r>
      <rPr>
        <sz val="16"/>
        <rFont val="Times New Roman"/>
        <family val="1"/>
      </rPr>
      <t xml:space="preserve">.  </t>
    </r>
    <r>
      <rPr>
        <u val="single"/>
        <sz val="16"/>
        <rFont val="Times New Roman"/>
        <family val="1"/>
      </rPr>
      <t>Segments Results</t>
    </r>
  </si>
  <si>
    <r>
      <t xml:space="preserve">3.  </t>
    </r>
    <r>
      <rPr>
        <u val="single"/>
        <sz val="16"/>
        <rFont val="Times New Roman"/>
        <family val="1"/>
      </rPr>
      <t>Segment Capital Employed</t>
    </r>
  </si>
  <si>
    <r>
      <t xml:space="preserve">                        </t>
    </r>
    <r>
      <rPr>
        <b/>
        <sz val="16"/>
        <rFont val="Times New Roman"/>
        <family val="1"/>
      </rPr>
      <t>Total</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</si>
</sst>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 numFmtId="176" formatCode="0.000"/>
    <numFmt numFmtId="177" formatCode="0.0"/>
    <numFmt numFmtId="178" formatCode="_(* #,##0.000_);_(* \(#,##0.000\);_(* &quot;-&quot;??_);_(@_)"/>
    <numFmt numFmtId="179" formatCode="_(* #,##0.0000_);_(* \(#,##0.0000\);_(* &quot;-&quot;??_);_(@_)"/>
    <numFmt numFmtId="180" formatCode="_(* #,##0.00000_);_(* \(#,##0.00000\);_(* &quot;-&quot;??_);_(@_)"/>
    <numFmt numFmtId="181" formatCode="0.0000"/>
    <numFmt numFmtId="182" formatCode="0.00000"/>
    <numFmt numFmtId="183" formatCode="0.000000"/>
    <numFmt numFmtId="184" formatCode="#,##0.0"/>
    <numFmt numFmtId="185" formatCode="_(* #,##0.0_);_(* \(#,##0.0\);_(* &quot;-&quot;??_);_(@_)"/>
    <numFmt numFmtId="186" formatCode="_(* #,##0_);_(* \(#,##0\);_(* &quot;-&quot;??_);_(@_)"/>
    <numFmt numFmtId="187" formatCode="0.0%"/>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00_);_(* \(#,##0.000\);_(* &quot;-&quot;???_);_(@_)"/>
    <numFmt numFmtId="193" formatCode="00000"/>
    <numFmt numFmtId="194" formatCode="0.00_);\(0.00\)"/>
    <numFmt numFmtId="195" formatCode="0.0000000"/>
    <numFmt numFmtId="196" formatCode="0.00_);[Red]\(0.00\)"/>
    <numFmt numFmtId="197" formatCode="#,##0.00;[Red]#,##0.00"/>
    <numFmt numFmtId="198" formatCode="[$-409]dddd\,\ mmmm\ dd\,\ yyyy"/>
    <numFmt numFmtId="199" formatCode="0_);\(0\)"/>
    <numFmt numFmtId="200" formatCode="0.0_);\(0.0\)"/>
  </numFmts>
  <fonts count="17">
    <font>
      <sz val="10"/>
      <name val="Arial"/>
      <family val="0"/>
    </font>
    <font>
      <u val="single"/>
      <sz val="10"/>
      <color indexed="36"/>
      <name val="Arial"/>
      <family val="0"/>
    </font>
    <font>
      <u val="single"/>
      <sz val="10"/>
      <color indexed="12"/>
      <name val="Arial"/>
      <family val="0"/>
    </font>
    <font>
      <sz val="8"/>
      <name val="Arial"/>
      <family val="0"/>
    </font>
    <font>
      <b/>
      <sz val="16"/>
      <name val="Tahoma"/>
      <family val="2"/>
    </font>
    <font>
      <sz val="16"/>
      <name val="Tahoma"/>
      <family val="2"/>
    </font>
    <font>
      <b/>
      <u val="single"/>
      <sz val="16"/>
      <name val="Tahoma"/>
      <family val="2"/>
    </font>
    <font>
      <b/>
      <sz val="16"/>
      <color indexed="10"/>
      <name val="Tahoma"/>
      <family val="2"/>
    </font>
    <font>
      <b/>
      <sz val="14"/>
      <name val="Times New Roman"/>
      <family val="1"/>
    </font>
    <font>
      <b/>
      <sz val="18"/>
      <name val="Tahoma"/>
      <family val="2"/>
    </font>
    <font>
      <b/>
      <sz val="20"/>
      <name val="Times New Roman"/>
      <family val="1"/>
    </font>
    <font>
      <sz val="18"/>
      <name val="Tahoma"/>
      <family val="2"/>
    </font>
    <font>
      <b/>
      <sz val="16"/>
      <name val="Times New Roman"/>
      <family val="1"/>
    </font>
    <font>
      <b/>
      <u val="single"/>
      <sz val="16"/>
      <name val="Times New Roman"/>
      <family val="1"/>
    </font>
    <font>
      <sz val="16"/>
      <name val="Times New Roman"/>
      <family val="1"/>
    </font>
    <font>
      <u val="single"/>
      <sz val="16"/>
      <name val="Times New Roman"/>
      <family val="1"/>
    </font>
    <font>
      <b/>
      <sz val="11"/>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double"/>
    </border>
    <border>
      <left style="thin"/>
      <right style="thin"/>
      <top>
        <color indexed="63"/>
      </top>
      <bottom>
        <color indexed="63"/>
      </bottom>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5" fillId="0" borderId="0" xfId="0" applyFont="1" applyAlignment="1">
      <alignment/>
    </xf>
    <xf numFmtId="0" fontId="5" fillId="0" borderId="1" xfId="0" applyFont="1" applyBorder="1" applyAlignment="1">
      <alignment/>
    </xf>
    <xf numFmtId="0" fontId="4" fillId="0" borderId="1" xfId="0" applyFont="1" applyBorder="1" applyAlignment="1">
      <alignment horizontal="right"/>
    </xf>
    <xf numFmtId="0" fontId="5" fillId="0" borderId="2" xfId="0" applyFont="1" applyBorder="1" applyAlignment="1">
      <alignment/>
    </xf>
    <xf numFmtId="0" fontId="5" fillId="0" borderId="3" xfId="0" applyFont="1" applyBorder="1" applyAlignment="1">
      <alignment/>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6" fillId="0" borderId="3"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6" fillId="0" borderId="7" xfId="0" applyFont="1" applyBorder="1" applyAlignment="1">
      <alignment horizontal="center"/>
    </xf>
    <xf numFmtId="0" fontId="4" fillId="0" borderId="7" xfId="0" applyFont="1" applyBorder="1" applyAlignment="1">
      <alignment horizontal="center"/>
    </xf>
    <xf numFmtId="0" fontId="4" fillId="0" borderId="8" xfId="0" applyFont="1" applyBorder="1" applyAlignment="1" quotePrefix="1">
      <alignment vertical="center"/>
    </xf>
    <xf numFmtId="0" fontId="4" fillId="0" borderId="9" xfId="0" applyFont="1" applyBorder="1" applyAlignment="1">
      <alignment/>
    </xf>
    <xf numFmtId="0" fontId="4" fillId="0" borderId="5" xfId="0" applyFont="1" applyBorder="1" applyAlignment="1">
      <alignment wrapText="1"/>
    </xf>
    <xf numFmtId="0" fontId="7" fillId="0" borderId="5" xfId="0" applyFont="1" applyBorder="1" applyAlignment="1">
      <alignment/>
    </xf>
    <xf numFmtId="1" fontId="7" fillId="0" borderId="5" xfId="0" applyNumberFormat="1" applyFont="1" applyBorder="1" applyAlignment="1">
      <alignment/>
    </xf>
    <xf numFmtId="0" fontId="4" fillId="0" borderId="2" xfId="0" applyFont="1" applyBorder="1" applyAlignment="1">
      <alignment vertical="center"/>
    </xf>
    <xf numFmtId="0" fontId="4" fillId="0" borderId="0" xfId="0" applyFont="1" applyBorder="1" applyAlignment="1">
      <alignment/>
    </xf>
    <xf numFmtId="0" fontId="4" fillId="0" borderId="3" xfId="0" applyFont="1" applyBorder="1" applyAlignment="1">
      <alignment wrapText="1"/>
    </xf>
    <xf numFmtId="0" fontId="7" fillId="0" borderId="3" xfId="0" applyFont="1" applyBorder="1" applyAlignment="1">
      <alignment/>
    </xf>
    <xf numFmtId="1" fontId="7" fillId="0" borderId="3" xfId="0" applyNumberFormat="1" applyFont="1" applyBorder="1" applyAlignment="1">
      <alignment/>
    </xf>
    <xf numFmtId="1" fontId="7" fillId="0" borderId="10" xfId="0" applyNumberFormat="1" applyFont="1" applyBorder="1" applyAlignment="1">
      <alignment/>
    </xf>
    <xf numFmtId="0" fontId="7" fillId="0" borderId="11" xfId="0" applyFont="1" applyBorder="1" applyAlignment="1">
      <alignment/>
    </xf>
    <xf numFmtId="1" fontId="7" fillId="0" borderId="11" xfId="0" applyNumberFormat="1" applyFont="1" applyBorder="1" applyAlignment="1">
      <alignment/>
    </xf>
    <xf numFmtId="0" fontId="4" fillId="0" borderId="2" xfId="0" applyFont="1" applyBorder="1" applyAlignment="1" quotePrefix="1">
      <alignment vertical="center"/>
    </xf>
    <xf numFmtId="0" fontId="4" fillId="0" borderId="3" xfId="0" applyFont="1" applyBorder="1" applyAlignment="1">
      <alignment vertical="top" wrapText="1"/>
    </xf>
    <xf numFmtId="0" fontId="4" fillId="0" borderId="0" xfId="0" applyFont="1" applyBorder="1" applyAlignment="1">
      <alignment vertical="top"/>
    </xf>
    <xf numFmtId="199" fontId="7" fillId="0" borderId="3" xfId="0" applyNumberFormat="1" applyFont="1" applyBorder="1" applyAlignment="1">
      <alignment/>
    </xf>
    <xf numFmtId="0" fontId="0" fillId="0" borderId="12" xfId="0" applyBorder="1" applyAlignment="1">
      <alignment/>
    </xf>
    <xf numFmtId="0" fontId="5" fillId="0" borderId="12" xfId="0" applyFont="1" applyBorder="1" applyAlignment="1">
      <alignment/>
    </xf>
    <xf numFmtId="0" fontId="4" fillId="0" borderId="3" xfId="0" applyFont="1" applyBorder="1" applyAlignment="1">
      <alignment/>
    </xf>
    <xf numFmtId="0" fontId="5" fillId="0" borderId="0" xfId="0" applyFont="1" applyBorder="1" applyAlignment="1">
      <alignment/>
    </xf>
    <xf numFmtId="0" fontId="7" fillId="0" borderId="3" xfId="0" applyNumberFormat="1" applyFont="1" applyBorder="1" applyAlignment="1">
      <alignment/>
    </xf>
    <xf numFmtId="0" fontId="4" fillId="0" borderId="3" xfId="0" applyFont="1" applyFill="1" applyBorder="1" applyAlignment="1">
      <alignment vertical="top" wrapText="1"/>
    </xf>
    <xf numFmtId="0" fontId="6" fillId="0" borderId="3" xfId="0" applyFont="1" applyFill="1" applyBorder="1" applyAlignment="1">
      <alignment vertical="top" wrapText="1"/>
    </xf>
    <xf numFmtId="43" fontId="7" fillId="0" borderId="3" xfId="15" applyFont="1" applyBorder="1" applyAlignment="1">
      <alignment/>
    </xf>
    <xf numFmtId="43" fontId="7" fillId="0" borderId="3" xfId="15" applyFont="1" applyBorder="1" applyAlignment="1" quotePrefix="1">
      <alignment horizontal="right"/>
    </xf>
    <xf numFmtId="2" fontId="7" fillId="0" borderId="3" xfId="0" applyNumberFormat="1" applyFont="1" applyBorder="1" applyAlignment="1">
      <alignment/>
    </xf>
    <xf numFmtId="0" fontId="7" fillId="0" borderId="12" xfId="0" applyFont="1" applyBorder="1" applyAlignment="1">
      <alignment horizontal="right"/>
    </xf>
    <xf numFmtId="0" fontId="7" fillId="0" borderId="3" xfId="0" applyFont="1" applyBorder="1" applyAlignment="1">
      <alignment horizontal="right"/>
    </xf>
    <xf numFmtId="0" fontId="7" fillId="0" borderId="12" xfId="0" applyFont="1" applyBorder="1" applyAlignment="1">
      <alignment/>
    </xf>
    <xf numFmtId="9" fontId="7" fillId="0" borderId="12" xfId="0" applyNumberFormat="1" applyFont="1" applyBorder="1" applyAlignment="1">
      <alignment/>
    </xf>
    <xf numFmtId="9" fontId="7" fillId="0" borderId="3" xfId="0" applyNumberFormat="1" applyFont="1" applyBorder="1" applyAlignment="1">
      <alignment/>
    </xf>
    <xf numFmtId="10" fontId="7" fillId="0" borderId="12" xfId="0" applyNumberFormat="1" applyFont="1" applyBorder="1" applyAlignment="1">
      <alignment/>
    </xf>
    <xf numFmtId="10" fontId="7" fillId="0" borderId="3" xfId="0" applyNumberFormat="1" applyFont="1" applyBorder="1" applyAlignment="1">
      <alignment/>
    </xf>
    <xf numFmtId="0" fontId="4" fillId="0" borderId="6" xfId="0" applyFont="1" applyBorder="1" applyAlignment="1">
      <alignment vertical="center"/>
    </xf>
    <xf numFmtId="0" fontId="4" fillId="0" borderId="1" xfId="0" applyFont="1" applyBorder="1" applyAlignment="1">
      <alignment/>
    </xf>
    <xf numFmtId="0" fontId="4" fillId="0" borderId="7" xfId="0" applyFont="1" applyBorder="1" applyAlignment="1">
      <alignment/>
    </xf>
    <xf numFmtId="0" fontId="4" fillId="0" borderId="0" xfId="0" applyFont="1" applyAlignment="1">
      <alignment/>
    </xf>
    <xf numFmtId="0" fontId="6" fillId="0" borderId="0" xfId="0" applyFont="1" applyBorder="1" applyAlignment="1">
      <alignment/>
    </xf>
    <xf numFmtId="0" fontId="4" fillId="0" borderId="0" xfId="0" applyFont="1" applyBorder="1" applyAlignment="1">
      <alignment horizontal="right"/>
    </xf>
    <xf numFmtId="0" fontId="4" fillId="0" borderId="0" xfId="0" applyFont="1" applyBorder="1" applyAlignment="1" quotePrefix="1">
      <alignment vertical="top"/>
    </xf>
    <xf numFmtId="0" fontId="4" fillId="0" borderId="0" xfId="0" applyFont="1" applyBorder="1" applyAlignment="1">
      <alignment horizontal="left" vertical="top" wrapText="1"/>
    </xf>
    <xf numFmtId="0" fontId="4" fillId="0" borderId="0" xfId="0" applyFont="1" applyAlignment="1" quotePrefix="1">
      <alignment vertical="top"/>
    </xf>
    <xf numFmtId="0" fontId="8" fillId="0" borderId="0" xfId="0" applyFont="1" applyBorder="1" applyAlignment="1">
      <alignment horizontal="justify" vertical="top"/>
    </xf>
    <xf numFmtId="0" fontId="4" fillId="0" borderId="0" xfId="0" applyFont="1" applyAlignment="1">
      <alignment vertical="top"/>
    </xf>
    <xf numFmtId="0" fontId="4" fillId="0" borderId="0" xfId="0" applyFont="1" applyAlignment="1" quotePrefix="1">
      <alignment horizontal="left" vertical="top" wrapText="1"/>
    </xf>
    <xf numFmtId="0" fontId="5" fillId="0" borderId="0" xfId="0" applyFont="1" applyAlignment="1">
      <alignment horizontal="left"/>
    </xf>
    <xf numFmtId="0" fontId="4" fillId="0" borderId="0" xfId="0" applyFont="1" applyAlignment="1" quotePrefix="1">
      <alignment horizontal="left" vertical="top"/>
    </xf>
    <xf numFmtId="0" fontId="9" fillId="0" borderId="0" xfId="0" applyFont="1" applyAlignment="1">
      <alignment horizontal="center"/>
    </xf>
    <xf numFmtId="0" fontId="10" fillId="0" borderId="0" xfId="0" applyFont="1" applyAlignment="1">
      <alignment/>
    </xf>
    <xf numFmtId="0" fontId="9" fillId="0" borderId="0" xfId="0" applyFont="1" applyAlignment="1">
      <alignment/>
    </xf>
    <xf numFmtId="0" fontId="11" fillId="0" borderId="0" xfId="0" applyFont="1" applyAlignment="1">
      <alignment/>
    </xf>
    <xf numFmtId="0" fontId="13" fillId="0" borderId="0" xfId="0" applyFont="1" applyAlignment="1">
      <alignment horizontal="center"/>
    </xf>
    <xf numFmtId="0" fontId="14" fillId="0" borderId="0" xfId="0" applyFont="1" applyAlignment="1">
      <alignment/>
    </xf>
    <xf numFmtId="0" fontId="12" fillId="0" borderId="0" xfId="0" applyFont="1" applyAlignment="1">
      <alignment horizontal="right"/>
    </xf>
    <xf numFmtId="0" fontId="12" fillId="0" borderId="8" xfId="0" applyFont="1" applyBorder="1" applyAlignment="1">
      <alignment/>
    </xf>
    <xf numFmtId="0" fontId="12" fillId="0" borderId="8" xfId="0" applyFont="1" applyBorder="1" applyAlignment="1">
      <alignment horizontal="center"/>
    </xf>
    <xf numFmtId="0" fontId="12" fillId="0" borderId="4" xfId="0" applyFont="1" applyBorder="1" applyAlignment="1">
      <alignment horizontal="center"/>
    </xf>
    <xf numFmtId="0" fontId="13" fillId="0" borderId="2" xfId="0" applyFont="1" applyBorder="1" applyAlignment="1">
      <alignment horizontal="center"/>
    </xf>
    <xf numFmtId="0" fontId="13" fillId="0" borderId="12" xfId="0" applyFont="1" applyBorder="1" applyAlignment="1">
      <alignment horizontal="center"/>
    </xf>
    <xf numFmtId="0" fontId="14" fillId="0" borderId="6" xfId="0" applyFont="1" applyBorder="1" applyAlignment="1">
      <alignment/>
    </xf>
    <xf numFmtId="0" fontId="12" fillId="0" borderId="6"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xf>
    <xf numFmtId="0" fontId="14" fillId="0" borderId="8" xfId="0" applyFont="1" applyBorder="1" applyAlignment="1">
      <alignment/>
    </xf>
    <xf numFmtId="0" fontId="14" fillId="0" borderId="4" xfId="0" applyFont="1" applyBorder="1" applyAlignment="1">
      <alignment/>
    </xf>
    <xf numFmtId="0" fontId="14" fillId="0" borderId="12" xfId="0" applyFont="1" applyBorder="1" applyAlignment="1">
      <alignment/>
    </xf>
    <xf numFmtId="0" fontId="14" fillId="0" borderId="2" xfId="0" applyFont="1" applyBorder="1" applyAlignment="1">
      <alignment/>
    </xf>
    <xf numFmtId="1" fontId="12" fillId="0" borderId="12" xfId="0" applyNumberFormat="1" applyFont="1" applyBorder="1" applyAlignment="1">
      <alignment/>
    </xf>
    <xf numFmtId="0" fontId="16" fillId="0" borderId="0" xfId="0" applyFont="1" applyAlignment="1">
      <alignment/>
    </xf>
    <xf numFmtId="2" fontId="0" fillId="0" borderId="0" xfId="0" applyNumberFormat="1" applyAlignment="1">
      <alignment/>
    </xf>
    <xf numFmtId="0" fontId="14" fillId="0" borderId="10" xfId="0" applyFont="1" applyBorder="1" applyAlignment="1">
      <alignment/>
    </xf>
    <xf numFmtId="1" fontId="12" fillId="0" borderId="6" xfId="0" applyNumberFormat="1" applyFont="1" applyBorder="1" applyAlignment="1">
      <alignment/>
    </xf>
    <xf numFmtId="0" fontId="12" fillId="0" borderId="10" xfId="0" applyFont="1" applyBorder="1" applyAlignment="1">
      <alignment/>
    </xf>
    <xf numFmtId="0" fontId="12" fillId="0" borderId="13" xfId="0" applyFont="1" applyBorder="1" applyAlignment="1">
      <alignment/>
    </xf>
    <xf numFmtId="1" fontId="12" fillId="0" borderId="13" xfId="0" applyNumberFormat="1" applyFont="1" applyBorder="1" applyAlignment="1">
      <alignment/>
    </xf>
    <xf numFmtId="1" fontId="12" fillId="0" borderId="2" xfId="0" applyNumberFormat="1" applyFont="1" applyBorder="1" applyAlignment="1">
      <alignment/>
    </xf>
    <xf numFmtId="199" fontId="12" fillId="0" borderId="12" xfId="0" applyNumberFormat="1" applyFont="1" applyBorder="1" applyAlignment="1">
      <alignment/>
    </xf>
    <xf numFmtId="1" fontId="12" fillId="0" borderId="10" xfId="0" applyNumberFormat="1" applyFont="1" applyBorder="1" applyAlignment="1">
      <alignment/>
    </xf>
    <xf numFmtId="1" fontId="12" fillId="0" borderId="14" xfId="0" applyNumberFormat="1" applyFont="1" applyBorder="1" applyAlignment="1">
      <alignment/>
    </xf>
    <xf numFmtId="2" fontId="12" fillId="0" borderId="12" xfId="0" applyNumberFormat="1" applyFont="1" applyBorder="1" applyAlignment="1">
      <alignment/>
    </xf>
    <xf numFmtId="0" fontId="14" fillId="0" borderId="13" xfId="0" applyFont="1" applyBorder="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9" fillId="0" borderId="0" xfId="0" applyFont="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4" fillId="0" borderId="0" xfId="0" applyFont="1" applyBorder="1" applyAlignment="1">
      <alignment horizontal="left"/>
    </xf>
    <xf numFmtId="0" fontId="4" fillId="0" borderId="0" xfId="0" applyFont="1" applyAlignment="1">
      <alignment horizontal="center"/>
    </xf>
    <xf numFmtId="0" fontId="6" fillId="0" borderId="0" xfId="0" applyFont="1" applyAlignment="1">
      <alignment horizontal="center"/>
    </xf>
    <xf numFmtId="0" fontId="4" fillId="0" borderId="0" xfId="0" applyFont="1" applyAlignment="1">
      <alignment horizontal="justify"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32</xdr:row>
      <xdr:rowOff>180975</xdr:rowOff>
    </xdr:from>
    <xdr:to>
      <xdr:col>6</xdr:col>
      <xdr:colOff>609600</xdr:colOff>
      <xdr:row>32</xdr:row>
      <xdr:rowOff>180975</xdr:rowOff>
    </xdr:to>
    <xdr:sp>
      <xdr:nvSpPr>
        <xdr:cNvPr id="1" name="Line 1"/>
        <xdr:cNvSpPr>
          <a:spLocks/>
        </xdr:cNvSpPr>
      </xdr:nvSpPr>
      <xdr:spPr>
        <a:xfrm>
          <a:off x="1084897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8"/>
  </sheetPr>
  <dimension ref="B1:J51"/>
  <sheetViews>
    <sheetView view="pageBreakPreview" zoomScale="75" zoomScaleSheetLayoutView="75" workbookViewId="0" topLeftCell="A12">
      <selection activeCell="E34" sqref="E34"/>
    </sheetView>
  </sheetViews>
  <sheetFormatPr defaultColWidth="9.140625" defaultRowHeight="12.75"/>
  <cols>
    <col min="1" max="1" width="3.8515625" style="0" customWidth="1"/>
    <col min="2" max="2" width="53.140625" style="0" customWidth="1"/>
    <col min="3" max="3" width="29.57421875" style="0" customWidth="1"/>
    <col min="4" max="4" width="30.140625" style="0" customWidth="1"/>
    <col min="5" max="5" width="27.7109375" style="0" customWidth="1"/>
  </cols>
  <sheetData>
    <row r="1" spans="2:5" ht="20.25">
      <c r="B1" s="97" t="s">
        <v>95</v>
      </c>
      <c r="C1" s="97"/>
      <c r="D1" s="97"/>
      <c r="E1" s="97"/>
    </row>
    <row r="2" spans="2:5" ht="20.25">
      <c r="B2" s="98" t="s">
        <v>96</v>
      </c>
      <c r="C2" s="98"/>
      <c r="D2" s="98"/>
      <c r="E2" s="98"/>
    </row>
    <row r="3" spans="2:5" ht="20.25">
      <c r="B3" s="66"/>
      <c r="C3" s="66"/>
      <c r="D3" s="67"/>
      <c r="E3" s="68" t="s">
        <v>97</v>
      </c>
    </row>
    <row r="4" spans="2:5" ht="20.25">
      <c r="B4" s="69"/>
      <c r="C4" s="70" t="s">
        <v>4</v>
      </c>
      <c r="D4" s="70" t="s">
        <v>4</v>
      </c>
      <c r="E4" s="71" t="s">
        <v>98</v>
      </c>
    </row>
    <row r="5" spans="2:5" ht="20.25">
      <c r="B5" s="72" t="s">
        <v>6</v>
      </c>
      <c r="C5" s="72" t="s">
        <v>7</v>
      </c>
      <c r="D5" s="72" t="s">
        <v>8</v>
      </c>
      <c r="E5" s="73" t="s">
        <v>9</v>
      </c>
    </row>
    <row r="6" spans="2:5" ht="20.25">
      <c r="B6" s="74"/>
      <c r="C6" s="75" t="s">
        <v>10</v>
      </c>
      <c r="D6" s="75" t="s">
        <v>10</v>
      </c>
      <c r="E6" s="76" t="s">
        <v>11</v>
      </c>
    </row>
    <row r="7" spans="2:5" ht="20.25">
      <c r="B7" s="77" t="s">
        <v>113</v>
      </c>
      <c r="C7" s="78"/>
      <c r="D7" s="78"/>
      <c r="E7" s="79"/>
    </row>
    <row r="8" spans="2:5" ht="20.25">
      <c r="B8" s="80" t="s">
        <v>99</v>
      </c>
      <c r="C8" s="81"/>
      <c r="D8" s="81"/>
      <c r="E8" s="80"/>
    </row>
    <row r="9" spans="2:5" ht="20.25">
      <c r="B9" s="80"/>
      <c r="C9" s="81"/>
      <c r="D9" s="81"/>
      <c r="E9" s="80"/>
    </row>
    <row r="10" spans="2:7" ht="20.25">
      <c r="B10" s="80" t="s">
        <v>100</v>
      </c>
      <c r="C10" s="82">
        <v>5467</v>
      </c>
      <c r="D10" s="82">
        <v>6141</v>
      </c>
      <c r="E10" s="77">
        <v>36287</v>
      </c>
      <c r="G10" s="83"/>
    </row>
    <row r="11" spans="2:7" ht="20.25">
      <c r="B11" s="80"/>
      <c r="C11" s="82"/>
      <c r="D11" s="82"/>
      <c r="E11" s="77"/>
      <c r="G11" s="83"/>
    </row>
    <row r="12" spans="2:7" ht="20.25">
      <c r="B12" s="80" t="s">
        <v>101</v>
      </c>
      <c r="C12" s="82">
        <v>2813</v>
      </c>
      <c r="D12" s="82">
        <v>571</v>
      </c>
      <c r="E12" s="77">
        <v>4411</v>
      </c>
      <c r="G12" s="83"/>
    </row>
    <row r="13" spans="2:5" ht="20.25">
      <c r="B13" s="80"/>
      <c r="C13" s="82"/>
      <c r="D13" s="82"/>
      <c r="E13" s="77"/>
    </row>
    <row r="14" spans="2:5" ht="20.25">
      <c r="B14" s="80" t="s">
        <v>102</v>
      </c>
      <c r="C14" s="82">
        <v>78</v>
      </c>
      <c r="D14" s="82">
        <f>292</f>
        <v>292</v>
      </c>
      <c r="E14" s="77">
        <f>380+35+201</f>
        <v>616</v>
      </c>
    </row>
    <row r="15" spans="2:5" ht="20.25">
      <c r="B15" s="80"/>
      <c r="C15" s="82"/>
      <c r="D15" s="82"/>
      <c r="E15" s="80"/>
    </row>
    <row r="16" spans="2:10" ht="20.25">
      <c r="B16" s="80" t="s">
        <v>103</v>
      </c>
      <c r="C16" s="82">
        <v>26</v>
      </c>
      <c r="D16" s="82">
        <v>26</v>
      </c>
      <c r="E16" s="77">
        <v>126</v>
      </c>
      <c r="J16" s="84"/>
    </row>
    <row r="17" spans="2:5" ht="20.25">
      <c r="B17" s="85"/>
      <c r="C17" s="86"/>
      <c r="D17" s="86"/>
      <c r="E17" s="87"/>
    </row>
    <row r="18" spans="2:5" ht="18" customHeight="1">
      <c r="B18" s="88" t="s">
        <v>104</v>
      </c>
      <c r="C18" s="89">
        <f>SUM(C10:C14)-C16</f>
        <v>8332</v>
      </c>
      <c r="D18" s="89">
        <f>SUM(D10:D14)-D16</f>
        <v>6978</v>
      </c>
      <c r="E18" s="88">
        <f>SUM(E10:E14)-E16</f>
        <v>41188</v>
      </c>
    </row>
    <row r="19" spans="2:5" ht="20.25">
      <c r="B19" s="80"/>
      <c r="C19" s="90"/>
      <c r="D19" s="90"/>
      <c r="E19" s="77"/>
    </row>
    <row r="20" spans="2:5" ht="20.25">
      <c r="B20" s="77" t="s">
        <v>114</v>
      </c>
      <c r="C20" s="90"/>
      <c r="D20" s="90"/>
      <c r="E20" s="77"/>
    </row>
    <row r="21" spans="2:5" ht="20.25">
      <c r="B21" s="80" t="s">
        <v>105</v>
      </c>
      <c r="C21" s="90"/>
      <c r="D21" s="90"/>
      <c r="E21" s="77"/>
    </row>
    <row r="22" spans="2:5" ht="20.25">
      <c r="B22" s="80"/>
      <c r="C22" s="90"/>
      <c r="D22" s="90"/>
      <c r="E22" s="77"/>
    </row>
    <row r="23" spans="2:5" ht="20.25">
      <c r="B23" s="80" t="s">
        <v>100</v>
      </c>
      <c r="C23" s="82">
        <v>1006</v>
      </c>
      <c r="D23" s="82">
        <v>1669</v>
      </c>
      <c r="E23" s="82">
        <v>7282</v>
      </c>
    </row>
    <row r="24" spans="2:5" ht="20.25">
      <c r="B24" s="80"/>
      <c r="C24" s="82"/>
      <c r="D24" s="82"/>
      <c r="E24" s="77"/>
    </row>
    <row r="25" spans="2:5" ht="20.25">
      <c r="B25" s="80" t="s">
        <v>101</v>
      </c>
      <c r="C25" s="82">
        <v>319</v>
      </c>
      <c r="D25" s="91">
        <v>-412</v>
      </c>
      <c r="E25" s="91">
        <v>-315</v>
      </c>
    </row>
    <row r="26" spans="2:5" ht="20.25">
      <c r="B26" s="80"/>
      <c r="C26" s="82"/>
      <c r="D26" s="82"/>
      <c r="E26" s="82"/>
    </row>
    <row r="27" spans="2:5" ht="20.25">
      <c r="B27" s="80" t="s">
        <v>102</v>
      </c>
      <c r="C27" s="91">
        <v>-29</v>
      </c>
      <c r="D27" s="82">
        <v>6</v>
      </c>
      <c r="E27" s="82">
        <v>81</v>
      </c>
    </row>
    <row r="28" spans="2:5" ht="20.25">
      <c r="B28" s="85"/>
      <c r="C28" s="86"/>
      <c r="D28" s="86"/>
      <c r="E28" s="92"/>
    </row>
    <row r="29" spans="2:5" ht="20.25">
      <c r="B29" s="88" t="s">
        <v>106</v>
      </c>
      <c r="C29" s="93">
        <f>SUM(C23:C28)</f>
        <v>1296</v>
      </c>
      <c r="D29" s="93">
        <f>SUM(D23:D28)</f>
        <v>1263</v>
      </c>
      <c r="E29" s="89">
        <f>SUM(E23:E28)</f>
        <v>7048</v>
      </c>
    </row>
    <row r="30" spans="2:5" ht="20.25">
      <c r="B30" s="80"/>
      <c r="C30" s="90"/>
      <c r="D30" s="90"/>
      <c r="E30" s="77"/>
    </row>
    <row r="31" spans="2:5" ht="20.25">
      <c r="B31" s="80" t="s">
        <v>107</v>
      </c>
      <c r="C31" s="82">
        <v>155</v>
      </c>
      <c r="D31" s="82">
        <f>261</f>
        <v>261</v>
      </c>
      <c r="E31" s="77">
        <f>556+201</f>
        <v>757</v>
      </c>
    </row>
    <row r="32" spans="2:5" ht="20.25">
      <c r="B32" s="80" t="s">
        <v>108</v>
      </c>
      <c r="C32" s="82"/>
      <c r="D32" s="82"/>
      <c r="E32" s="77"/>
    </row>
    <row r="33" spans="2:5" ht="20.25">
      <c r="B33" s="80" t="s">
        <v>109</v>
      </c>
      <c r="C33" s="82">
        <v>35</v>
      </c>
      <c r="D33" s="82">
        <f>279</f>
        <v>279</v>
      </c>
      <c r="E33" s="77">
        <f>377+201</f>
        <v>578</v>
      </c>
    </row>
    <row r="34" spans="2:5" ht="20.25">
      <c r="B34" s="85"/>
      <c r="C34" s="92"/>
      <c r="D34" s="92"/>
      <c r="E34" s="87"/>
    </row>
    <row r="35" spans="2:5" ht="18" customHeight="1">
      <c r="B35" s="88" t="s">
        <v>110</v>
      </c>
      <c r="C35" s="89">
        <f>C29-C31+C33</f>
        <v>1176</v>
      </c>
      <c r="D35" s="89">
        <f>D29-D31+D33</f>
        <v>1281</v>
      </c>
      <c r="E35" s="89">
        <f>E29-E31+E33</f>
        <v>6869</v>
      </c>
    </row>
    <row r="36" spans="2:5" ht="20.25">
      <c r="B36" s="80"/>
      <c r="C36" s="90"/>
      <c r="D36" s="90"/>
      <c r="E36" s="77"/>
    </row>
    <row r="37" spans="2:5" ht="20.25">
      <c r="B37" s="77" t="s">
        <v>115</v>
      </c>
      <c r="C37" s="90"/>
      <c r="D37" s="90"/>
      <c r="E37" s="77"/>
    </row>
    <row r="38" spans="2:5" ht="20.25">
      <c r="B38" s="80" t="s">
        <v>111</v>
      </c>
      <c r="C38" s="90"/>
      <c r="D38" s="90"/>
      <c r="E38" s="77"/>
    </row>
    <row r="39" spans="2:5" ht="20.25">
      <c r="B39" s="80"/>
      <c r="C39" s="90"/>
      <c r="D39" s="90"/>
      <c r="E39" s="77"/>
    </row>
    <row r="40" spans="2:5" ht="20.25">
      <c r="B40" s="80" t="s">
        <v>100</v>
      </c>
      <c r="C40" s="82">
        <v>19847</v>
      </c>
      <c r="D40" s="82">
        <v>17506</v>
      </c>
      <c r="E40" s="77">
        <v>18504</v>
      </c>
    </row>
    <row r="41" spans="2:5" ht="20.25">
      <c r="B41" s="80"/>
      <c r="C41" s="82"/>
      <c r="D41" s="82"/>
      <c r="E41" s="77"/>
    </row>
    <row r="42" spans="2:5" ht="20.25">
      <c r="B42" s="80" t="s">
        <v>101</v>
      </c>
      <c r="C42" s="82">
        <v>1537</v>
      </c>
      <c r="D42" s="82">
        <v>331</v>
      </c>
      <c r="E42" s="82">
        <v>825</v>
      </c>
    </row>
    <row r="43" spans="2:5" ht="20.25">
      <c r="B43" s="80"/>
      <c r="C43" s="82"/>
      <c r="D43" s="82"/>
      <c r="E43" s="94"/>
    </row>
    <row r="44" spans="2:5" ht="20.25">
      <c r="B44" s="80" t="s">
        <v>102</v>
      </c>
      <c r="C44" s="82">
        <v>111</v>
      </c>
      <c r="D44" s="82">
        <v>81</v>
      </c>
      <c r="E44" s="77">
        <v>94</v>
      </c>
    </row>
    <row r="45" spans="2:5" ht="20.25">
      <c r="B45" s="80"/>
      <c r="C45" s="82"/>
      <c r="D45" s="82"/>
      <c r="E45" s="77"/>
    </row>
    <row r="46" spans="2:5" ht="20.25">
      <c r="B46" s="80" t="s">
        <v>112</v>
      </c>
      <c r="C46" s="82">
        <v>29323</v>
      </c>
      <c r="D46" s="82">
        <v>13978</v>
      </c>
      <c r="E46" s="77">
        <v>28323</v>
      </c>
    </row>
    <row r="47" spans="2:5" ht="20.25">
      <c r="B47" s="80"/>
      <c r="C47" s="92"/>
      <c r="D47" s="92"/>
      <c r="E47" s="77"/>
    </row>
    <row r="48" spans="2:5" ht="18" customHeight="1">
      <c r="B48" s="95" t="s">
        <v>116</v>
      </c>
      <c r="C48" s="89">
        <f>SUM(C40:C47)</f>
        <v>50818</v>
      </c>
      <c r="D48" s="89">
        <f>SUM(D40:D47)</f>
        <v>31896</v>
      </c>
      <c r="E48" s="88">
        <f>SUM(E40:E47)</f>
        <v>47746</v>
      </c>
    </row>
    <row r="49" spans="2:5" ht="20.25">
      <c r="B49" s="67"/>
      <c r="C49" s="96"/>
      <c r="D49" s="96"/>
      <c r="E49" s="96"/>
    </row>
    <row r="50" spans="2:5" ht="20.25">
      <c r="B50" s="67"/>
      <c r="C50" s="67"/>
      <c r="D50" s="67"/>
      <c r="E50" s="67"/>
    </row>
    <row r="51" spans="2:5" ht="20.25">
      <c r="B51" s="67" t="s">
        <v>15</v>
      </c>
      <c r="C51" s="67"/>
      <c r="D51" s="67"/>
      <c r="E51" s="67"/>
    </row>
  </sheetData>
  <mergeCells count="2">
    <mergeCell ref="B1:E1"/>
    <mergeCell ref="B2:E2"/>
  </mergeCells>
  <printOptions/>
  <pageMargins left="0.16" right="0" top="0.63" bottom="0" header="0.24" footer="0.21"/>
  <pageSetup horizontalDpi="180" verticalDpi="18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I102"/>
  <sheetViews>
    <sheetView tabSelected="1" workbookViewId="0" topLeftCell="A79">
      <selection activeCell="B79" sqref="B79"/>
    </sheetView>
  </sheetViews>
  <sheetFormatPr defaultColWidth="9.140625" defaultRowHeight="12.75"/>
  <cols>
    <col min="1" max="1" width="4.7109375" style="0" customWidth="1"/>
    <col min="2" max="2" width="4.57421875" style="0" customWidth="1"/>
    <col min="3" max="3" width="5.57421875" style="0" customWidth="1"/>
    <col min="4" max="4" width="95.28125" style="0" customWidth="1"/>
    <col min="5" max="5" width="0.5625" style="0" customWidth="1"/>
    <col min="6" max="7" width="24.8515625" style="0" customWidth="1"/>
    <col min="8" max="8" width="31.00390625" style="0" customWidth="1"/>
  </cols>
  <sheetData>
    <row r="1" spans="1:8" ht="19.5">
      <c r="A1" s="103" t="s">
        <v>0</v>
      </c>
      <c r="B1" s="103"/>
      <c r="C1" s="103"/>
      <c r="D1" s="103"/>
      <c r="E1" s="103"/>
      <c r="F1" s="103"/>
      <c r="G1" s="103"/>
      <c r="H1" s="103"/>
    </row>
    <row r="2" spans="1:8" ht="19.5">
      <c r="A2" s="103" t="s">
        <v>1</v>
      </c>
      <c r="B2" s="103"/>
      <c r="C2" s="103"/>
      <c r="D2" s="103"/>
      <c r="E2" s="103"/>
      <c r="F2" s="103"/>
      <c r="G2" s="103"/>
      <c r="H2" s="103"/>
    </row>
    <row r="3" spans="1:8" ht="19.5">
      <c r="A3" s="1"/>
      <c r="B3" s="1"/>
      <c r="C3" s="1"/>
      <c r="D3" s="1"/>
      <c r="E3" s="1"/>
      <c r="F3" s="1"/>
      <c r="G3" s="1"/>
      <c r="H3" s="1"/>
    </row>
    <row r="4" spans="1:8" ht="19.5">
      <c r="A4" s="104" t="s">
        <v>2</v>
      </c>
      <c r="B4" s="104"/>
      <c r="C4" s="104"/>
      <c r="D4" s="104"/>
      <c r="E4" s="104"/>
      <c r="F4" s="104"/>
      <c r="G4" s="104"/>
      <c r="H4" s="104"/>
    </row>
    <row r="5" spans="1:8" ht="19.5">
      <c r="A5" s="1"/>
      <c r="B5" s="1"/>
      <c r="C5" s="1"/>
      <c r="D5" s="1"/>
      <c r="E5" s="1"/>
      <c r="F5" s="1"/>
      <c r="G5" s="1"/>
      <c r="H5" s="1"/>
    </row>
    <row r="6" spans="1:8" ht="21.75" customHeight="1">
      <c r="A6" s="1"/>
      <c r="B6" s="2"/>
      <c r="C6" s="2"/>
      <c r="D6" s="2"/>
      <c r="E6" s="2"/>
      <c r="F6" s="2"/>
      <c r="G6" s="2"/>
      <c r="H6" s="3" t="s">
        <v>3</v>
      </c>
    </row>
    <row r="7" spans="1:8" ht="19.5">
      <c r="A7" s="1"/>
      <c r="B7" s="4"/>
      <c r="C7" s="1"/>
      <c r="D7" s="5"/>
      <c r="E7" s="6"/>
      <c r="F7" s="7" t="s">
        <v>4</v>
      </c>
      <c r="G7" s="8" t="s">
        <v>4</v>
      </c>
      <c r="H7" s="6" t="s">
        <v>5</v>
      </c>
    </row>
    <row r="8" spans="1:8" ht="19.5">
      <c r="A8" s="1"/>
      <c r="B8" s="4"/>
      <c r="C8" s="1"/>
      <c r="D8" s="9" t="s">
        <v>6</v>
      </c>
      <c r="E8" s="9"/>
      <c r="F8" s="6" t="s">
        <v>7</v>
      </c>
      <c r="G8" s="6" t="s">
        <v>8</v>
      </c>
      <c r="H8" s="9" t="s">
        <v>9</v>
      </c>
    </row>
    <row r="9" spans="1:8" ht="19.5">
      <c r="A9" s="1"/>
      <c r="B9" s="10"/>
      <c r="C9" s="1"/>
      <c r="D9" s="11"/>
      <c r="E9" s="12"/>
      <c r="F9" s="13" t="s">
        <v>10</v>
      </c>
      <c r="G9" s="13" t="s">
        <v>10</v>
      </c>
      <c r="H9" s="13" t="s">
        <v>11</v>
      </c>
    </row>
    <row r="10" spans="1:8" ht="22.5" customHeight="1">
      <c r="A10" s="1"/>
      <c r="B10" s="14" t="s">
        <v>12</v>
      </c>
      <c r="C10" s="15" t="s">
        <v>13</v>
      </c>
      <c r="D10" s="16" t="s">
        <v>14</v>
      </c>
      <c r="E10" s="17"/>
      <c r="F10" s="18">
        <v>8243</v>
      </c>
      <c r="G10" s="18">
        <v>6692</v>
      </c>
      <c r="H10" s="17">
        <v>40580</v>
      </c>
    </row>
    <row r="11" spans="1:8" ht="4.5" customHeight="1">
      <c r="A11" s="1"/>
      <c r="B11" s="19"/>
      <c r="C11" s="20"/>
      <c r="D11" s="21"/>
      <c r="E11" s="22"/>
      <c r="F11" s="23"/>
      <c r="G11" s="23" t="s">
        <v>15</v>
      </c>
      <c r="H11" s="22"/>
    </row>
    <row r="12" spans="1:8" ht="21" customHeight="1">
      <c r="A12" s="1"/>
      <c r="B12" s="19"/>
      <c r="C12" s="20" t="s">
        <v>16</v>
      </c>
      <c r="D12" s="21" t="s">
        <v>17</v>
      </c>
      <c r="E12" s="22"/>
      <c r="F12" s="24">
        <v>89</v>
      </c>
      <c r="G12" s="24">
        <f>286</f>
        <v>286</v>
      </c>
      <c r="H12" s="22">
        <f>372+35+201</f>
        <v>608</v>
      </c>
    </row>
    <row r="13" spans="1:8" ht="24" customHeight="1" thickBot="1">
      <c r="A13" s="1"/>
      <c r="B13" s="19"/>
      <c r="C13" s="20"/>
      <c r="D13" s="21" t="s">
        <v>18</v>
      </c>
      <c r="E13" s="25"/>
      <c r="F13" s="26">
        <f>SUM(F10:F12)</f>
        <v>8332</v>
      </c>
      <c r="G13" s="26">
        <f>SUM(G10:G12)</f>
        <v>6978</v>
      </c>
      <c r="H13" s="25">
        <f>SUM(H10:H12)</f>
        <v>41188</v>
      </c>
    </row>
    <row r="14" spans="1:8" ht="5.25" customHeight="1" thickTop="1">
      <c r="A14" s="1"/>
      <c r="B14" s="19"/>
      <c r="C14" s="20"/>
      <c r="D14" s="21"/>
      <c r="E14" s="22"/>
      <c r="F14" s="23"/>
      <c r="G14" s="23"/>
      <c r="H14" s="22"/>
    </row>
    <row r="15" spans="1:8" ht="20.25" customHeight="1">
      <c r="A15" s="1"/>
      <c r="B15" s="27" t="s">
        <v>19</v>
      </c>
      <c r="C15" s="20"/>
      <c r="D15" s="28" t="s">
        <v>20</v>
      </c>
      <c r="E15" s="22"/>
      <c r="F15" s="23"/>
      <c r="G15" s="23"/>
      <c r="H15" s="22"/>
    </row>
    <row r="16" spans="1:8" ht="27" customHeight="1">
      <c r="A16" s="1"/>
      <c r="B16" s="19"/>
      <c r="C16" s="29" t="s">
        <v>21</v>
      </c>
      <c r="D16" s="28" t="s">
        <v>22</v>
      </c>
      <c r="E16" s="22"/>
      <c r="F16" s="30">
        <v>-1220</v>
      </c>
      <c r="G16" s="30">
        <v>-911</v>
      </c>
      <c r="H16" s="30">
        <v>-2561</v>
      </c>
    </row>
    <row r="17" spans="1:8" ht="5.25" customHeight="1">
      <c r="A17" s="1"/>
      <c r="B17" s="19"/>
      <c r="C17" s="29"/>
      <c r="D17" s="21"/>
      <c r="E17" s="22"/>
      <c r="F17" s="23"/>
      <c r="G17" s="31"/>
      <c r="H17" s="22"/>
    </row>
    <row r="18" spans="1:8" ht="24.75" customHeight="1">
      <c r="A18" s="1"/>
      <c r="B18" s="19"/>
      <c r="C18" s="29" t="s">
        <v>23</v>
      </c>
      <c r="D18" s="28" t="s">
        <v>24</v>
      </c>
      <c r="E18" s="22"/>
      <c r="F18" s="23">
        <v>1880</v>
      </c>
      <c r="G18" s="23">
        <v>789</v>
      </c>
      <c r="H18" s="22">
        <v>6328</v>
      </c>
    </row>
    <row r="19" spans="1:8" ht="5.25" customHeight="1">
      <c r="A19" s="1"/>
      <c r="B19" s="19"/>
      <c r="C19" s="29"/>
      <c r="D19" s="21"/>
      <c r="E19" s="22"/>
      <c r="F19" s="23"/>
      <c r="G19" s="31"/>
      <c r="H19" s="22"/>
    </row>
    <row r="20" spans="1:8" ht="24.75" customHeight="1">
      <c r="A20" s="1"/>
      <c r="B20" s="19"/>
      <c r="C20" s="29" t="s">
        <v>25</v>
      </c>
      <c r="D20" s="28" t="s">
        <v>26</v>
      </c>
      <c r="E20" s="22"/>
      <c r="F20" s="23">
        <v>450</v>
      </c>
      <c r="G20" s="23">
        <v>468</v>
      </c>
      <c r="H20" s="22">
        <v>8242</v>
      </c>
    </row>
    <row r="21" spans="1:8" ht="4.5" customHeight="1">
      <c r="A21" s="1"/>
      <c r="B21" s="19"/>
      <c r="C21" s="29"/>
      <c r="D21" s="1"/>
      <c r="E21" s="22"/>
      <c r="F21" s="32"/>
      <c r="G21" s="32"/>
      <c r="H21" s="32"/>
    </row>
    <row r="22" spans="1:8" ht="24.75" customHeight="1">
      <c r="A22" s="1"/>
      <c r="B22" s="19"/>
      <c r="C22" s="29" t="s">
        <v>27</v>
      </c>
      <c r="D22" s="28" t="s">
        <v>28</v>
      </c>
      <c r="E22" s="22"/>
      <c r="F22" s="23">
        <v>2804</v>
      </c>
      <c r="G22" s="23">
        <v>2554</v>
      </c>
      <c r="H22" s="22">
        <v>10923</v>
      </c>
    </row>
    <row r="23" spans="1:8" ht="5.25" customHeight="1">
      <c r="A23" s="1"/>
      <c r="B23" s="19"/>
      <c r="C23" s="29"/>
      <c r="D23" s="28"/>
      <c r="E23" s="22"/>
      <c r="F23" s="23"/>
      <c r="G23" s="23"/>
      <c r="H23" s="22"/>
    </row>
    <row r="24" spans="1:8" ht="24.75" customHeight="1">
      <c r="A24" s="1"/>
      <c r="B24" s="19"/>
      <c r="C24" s="29" t="s">
        <v>29</v>
      </c>
      <c r="D24" s="28" t="s">
        <v>30</v>
      </c>
      <c r="E24" s="22"/>
      <c r="F24" s="23">
        <v>828</v>
      </c>
      <c r="G24" s="23">
        <v>745</v>
      </c>
      <c r="H24" s="22">
        <v>2597</v>
      </c>
    </row>
    <row r="25" spans="1:8" ht="5.25" customHeight="1">
      <c r="A25" s="1"/>
      <c r="B25" s="19"/>
      <c r="C25" s="29"/>
      <c r="D25" s="28"/>
      <c r="E25" s="22"/>
      <c r="F25" s="23"/>
      <c r="G25" s="23"/>
      <c r="H25" s="22"/>
    </row>
    <row r="26" spans="1:8" ht="24.75" customHeight="1">
      <c r="A26" s="1"/>
      <c r="B26" s="19"/>
      <c r="C26" s="29" t="s">
        <v>31</v>
      </c>
      <c r="D26" s="28" t="s">
        <v>32</v>
      </c>
      <c r="E26" s="22"/>
      <c r="F26" s="23">
        <v>795</v>
      </c>
      <c r="G26" s="23">
        <v>628</v>
      </c>
      <c r="H26" s="22">
        <v>2710</v>
      </c>
    </row>
    <row r="27" spans="1:8" ht="5.25" customHeight="1">
      <c r="A27" s="1"/>
      <c r="B27" s="19"/>
      <c r="C27" s="29"/>
      <c r="D27" s="28"/>
      <c r="E27" s="22"/>
      <c r="F27" s="23"/>
      <c r="G27" s="23"/>
      <c r="H27" s="22"/>
    </row>
    <row r="28" spans="1:8" ht="24.75" customHeight="1">
      <c r="A28" s="1"/>
      <c r="B28" s="19"/>
      <c r="C28" s="29" t="s">
        <v>33</v>
      </c>
      <c r="D28" s="28" t="s">
        <v>34</v>
      </c>
      <c r="E28" s="22"/>
      <c r="F28" s="23">
        <v>202</v>
      </c>
      <c r="G28" s="23">
        <v>176</v>
      </c>
      <c r="H28" s="22">
        <v>781</v>
      </c>
    </row>
    <row r="29" spans="1:8" ht="5.25" customHeight="1">
      <c r="A29" s="1"/>
      <c r="B29" s="19"/>
      <c r="C29" s="29"/>
      <c r="D29" s="28"/>
      <c r="E29" s="22"/>
      <c r="F29" s="23" t="s">
        <v>15</v>
      </c>
      <c r="G29" s="23"/>
      <c r="H29" s="22"/>
    </row>
    <row r="30" spans="1:8" ht="23.25" customHeight="1">
      <c r="A30" s="1"/>
      <c r="B30" s="19"/>
      <c r="C30" s="29" t="s">
        <v>35</v>
      </c>
      <c r="D30" s="28" t="s">
        <v>36</v>
      </c>
      <c r="E30" s="22"/>
      <c r="F30" s="23">
        <v>1434</v>
      </c>
      <c r="G30" s="23">
        <v>1204</v>
      </c>
      <c r="H30" s="22">
        <v>5862</v>
      </c>
    </row>
    <row r="31" spans="1:8" ht="5.25" customHeight="1">
      <c r="A31" s="1"/>
      <c r="B31" s="19"/>
      <c r="C31" s="20"/>
      <c r="D31" s="33"/>
      <c r="E31" s="22"/>
      <c r="F31" s="23"/>
      <c r="G31" s="23"/>
      <c r="H31" s="22"/>
    </row>
    <row r="32" spans="1:8" ht="22.5" customHeight="1" thickBot="1">
      <c r="A32" s="1"/>
      <c r="B32" s="19"/>
      <c r="C32" s="34"/>
      <c r="D32" s="28" t="s">
        <v>37</v>
      </c>
      <c r="E32" s="25"/>
      <c r="F32" s="26">
        <f>SUM(F16:F30)</f>
        <v>7173</v>
      </c>
      <c r="G32" s="26">
        <f>SUM(G16:G30)</f>
        <v>5653</v>
      </c>
      <c r="H32" s="25">
        <f>SUM(H16:H30)</f>
        <v>34882</v>
      </c>
    </row>
    <row r="33" spans="1:8" ht="5.25" customHeight="1" thickTop="1">
      <c r="A33" s="1"/>
      <c r="B33" s="19"/>
      <c r="C33" s="20"/>
      <c r="D33" s="33"/>
      <c r="E33" s="22"/>
      <c r="F33" s="23"/>
      <c r="G33" s="23"/>
      <c r="H33" s="22"/>
    </row>
    <row r="34" spans="1:8" ht="22.5" customHeight="1">
      <c r="A34" s="1"/>
      <c r="B34" s="27" t="s">
        <v>38</v>
      </c>
      <c r="C34" s="20"/>
      <c r="D34" s="28" t="s">
        <v>39</v>
      </c>
      <c r="E34" s="22"/>
      <c r="F34" s="23">
        <f>F13-F32</f>
        <v>1159</v>
      </c>
      <c r="G34" s="23">
        <f>G13-G32</f>
        <v>1325</v>
      </c>
      <c r="H34" s="22">
        <f>H13-H32</f>
        <v>6306</v>
      </c>
    </row>
    <row r="35" spans="1:8" ht="6" customHeight="1">
      <c r="A35" s="1"/>
      <c r="B35" s="19"/>
      <c r="C35" s="20"/>
      <c r="D35" s="28" t="s">
        <v>15</v>
      </c>
      <c r="E35" s="22"/>
      <c r="F35" s="23"/>
      <c r="G35" s="23"/>
      <c r="H35" s="22"/>
    </row>
    <row r="36" spans="1:8" ht="22.5" customHeight="1">
      <c r="A36" s="1"/>
      <c r="B36" s="27" t="s">
        <v>40</v>
      </c>
      <c r="C36" s="20"/>
      <c r="D36" s="28" t="s">
        <v>41</v>
      </c>
      <c r="E36" s="22"/>
      <c r="F36" s="23">
        <v>172</v>
      </c>
      <c r="G36" s="35">
        <v>217</v>
      </c>
      <c r="H36" s="22">
        <f>1355-35</f>
        <v>1320</v>
      </c>
    </row>
    <row r="37" spans="1:8" ht="6.75" customHeight="1">
      <c r="A37" s="1"/>
      <c r="B37" s="19"/>
      <c r="C37" s="20"/>
      <c r="D37" s="28"/>
      <c r="E37" s="22"/>
      <c r="F37" s="23"/>
      <c r="G37" s="23"/>
      <c r="H37" s="22"/>
    </row>
    <row r="38" spans="1:8" ht="24" customHeight="1">
      <c r="A38" s="1"/>
      <c r="B38" s="27" t="s">
        <v>42</v>
      </c>
      <c r="C38" s="20"/>
      <c r="D38" s="28" t="s">
        <v>43</v>
      </c>
      <c r="E38" s="22"/>
      <c r="F38" s="23">
        <f>+F34+F36</f>
        <v>1331</v>
      </c>
      <c r="G38" s="23">
        <f>+G34+G36</f>
        <v>1542</v>
      </c>
      <c r="H38" s="22">
        <f>+H34+H36</f>
        <v>7626</v>
      </c>
    </row>
    <row r="39" spans="1:8" ht="5.25" customHeight="1">
      <c r="A39" s="1"/>
      <c r="B39" s="19"/>
      <c r="C39" s="20"/>
      <c r="D39" s="28"/>
      <c r="E39" s="22"/>
      <c r="F39" s="23"/>
      <c r="G39" s="23"/>
      <c r="H39" s="22"/>
    </row>
    <row r="40" spans="1:8" ht="24" customHeight="1">
      <c r="A40" s="1"/>
      <c r="B40" s="27" t="s">
        <v>44</v>
      </c>
      <c r="C40" s="20"/>
      <c r="D40" s="36" t="s">
        <v>45</v>
      </c>
      <c r="E40" s="22"/>
      <c r="F40" s="23">
        <v>155</v>
      </c>
      <c r="G40" s="23">
        <f>261</f>
        <v>261</v>
      </c>
      <c r="H40" s="22">
        <f>556+201</f>
        <v>757</v>
      </c>
    </row>
    <row r="41" spans="1:8" ht="8.25" customHeight="1">
      <c r="A41" s="1"/>
      <c r="B41" s="19"/>
      <c r="C41" s="20"/>
      <c r="D41" s="36"/>
      <c r="E41" s="22"/>
      <c r="F41" s="23"/>
      <c r="G41" s="23"/>
      <c r="H41" s="22"/>
    </row>
    <row r="42" spans="1:8" ht="24" customHeight="1">
      <c r="A42" s="1"/>
      <c r="B42" s="27" t="s">
        <v>46</v>
      </c>
      <c r="C42" s="20"/>
      <c r="D42" s="28" t="s">
        <v>47</v>
      </c>
      <c r="E42" s="22"/>
      <c r="F42" s="23">
        <f>F38-F40</f>
        <v>1176</v>
      </c>
      <c r="G42" s="23">
        <f>G38-G40</f>
        <v>1281</v>
      </c>
      <c r="H42" s="22">
        <f>H38-H40</f>
        <v>6869</v>
      </c>
    </row>
    <row r="43" spans="1:8" ht="6" customHeight="1">
      <c r="A43" s="1"/>
      <c r="B43" s="19"/>
      <c r="C43" s="20"/>
      <c r="D43" s="28"/>
      <c r="E43" s="22"/>
      <c r="F43" s="23"/>
      <c r="G43" s="23"/>
      <c r="H43" s="22"/>
    </row>
    <row r="44" spans="1:8" ht="24.75" customHeight="1">
      <c r="A44" s="1"/>
      <c r="B44" s="27" t="s">
        <v>48</v>
      </c>
      <c r="C44" s="20"/>
      <c r="D44" s="37" t="s">
        <v>49</v>
      </c>
      <c r="E44" s="22"/>
      <c r="F44" s="23"/>
      <c r="G44" s="23"/>
      <c r="H44" s="22"/>
    </row>
    <row r="45" spans="1:8" ht="21" customHeight="1">
      <c r="A45" s="1"/>
      <c r="B45" s="27"/>
      <c r="C45" s="20"/>
      <c r="D45" s="33" t="s">
        <v>50</v>
      </c>
      <c r="E45" s="22"/>
      <c r="F45" s="38">
        <v>0</v>
      </c>
      <c r="G45" s="38">
        <v>0</v>
      </c>
      <c r="H45" s="22">
        <v>900</v>
      </c>
    </row>
    <row r="46" spans="1:8" ht="21" customHeight="1">
      <c r="A46" s="1"/>
      <c r="B46" s="27"/>
      <c r="C46" s="20"/>
      <c r="D46" s="33" t="s">
        <v>51</v>
      </c>
      <c r="E46" s="38"/>
      <c r="F46" s="38">
        <v>0</v>
      </c>
      <c r="G46" s="38">
        <v>0</v>
      </c>
      <c r="H46" s="22">
        <v>153</v>
      </c>
    </row>
    <row r="47" spans="1:8" ht="19.5" customHeight="1">
      <c r="A47" s="1"/>
      <c r="B47" s="19"/>
      <c r="C47" s="20"/>
      <c r="D47" s="33" t="s">
        <v>52</v>
      </c>
      <c r="E47" s="22"/>
      <c r="F47" s="38">
        <v>0</v>
      </c>
      <c r="G47" s="38">
        <v>0</v>
      </c>
      <c r="H47" s="30">
        <v>-354</v>
      </c>
    </row>
    <row r="48" spans="1:8" ht="24.75" customHeight="1">
      <c r="A48" s="1"/>
      <c r="B48" s="27" t="s">
        <v>53</v>
      </c>
      <c r="C48" s="20"/>
      <c r="D48" s="36" t="s">
        <v>54</v>
      </c>
      <c r="E48" s="35" t="e">
        <f>E42-E45-E46-#REF!</f>
        <v>#REF!</v>
      </c>
      <c r="F48" s="23">
        <f>F42-F45-F46</f>
        <v>1176</v>
      </c>
      <c r="G48" s="23">
        <f>G42-G45-G46</f>
        <v>1281</v>
      </c>
      <c r="H48" s="35">
        <f>H42-H45-H46-H47</f>
        <v>6170</v>
      </c>
    </row>
    <row r="49" spans="1:8" ht="6.75" customHeight="1">
      <c r="A49" s="1"/>
      <c r="B49" s="19"/>
      <c r="C49" s="20"/>
      <c r="D49" s="36"/>
      <c r="E49" s="22"/>
      <c r="F49" s="23"/>
      <c r="G49" s="23"/>
      <c r="H49" s="22"/>
    </row>
    <row r="50" spans="1:8" ht="30.75" customHeight="1">
      <c r="A50" s="1"/>
      <c r="B50" s="27" t="s">
        <v>55</v>
      </c>
      <c r="C50" s="20"/>
      <c r="D50" s="36" t="s">
        <v>56</v>
      </c>
      <c r="E50" s="22">
        <v>1068</v>
      </c>
      <c r="F50" s="23">
        <v>1117</v>
      </c>
      <c r="G50" s="23">
        <v>1117</v>
      </c>
      <c r="H50" s="22">
        <v>1117</v>
      </c>
    </row>
    <row r="51" spans="1:8" ht="6.75" customHeight="1">
      <c r="A51" s="1"/>
      <c r="B51" s="27"/>
      <c r="C51" s="20"/>
      <c r="D51" s="36"/>
      <c r="E51" s="22"/>
      <c r="F51" s="23"/>
      <c r="G51" s="23"/>
      <c r="H51" s="22"/>
    </row>
    <row r="52" spans="1:8" ht="3.75" customHeight="1">
      <c r="A52" s="1"/>
      <c r="B52" s="19"/>
      <c r="C52" s="20"/>
      <c r="D52" s="36"/>
      <c r="E52" s="22"/>
      <c r="F52" s="22"/>
      <c r="G52" s="22"/>
      <c r="H52" s="22"/>
    </row>
    <row r="53" spans="1:8" ht="25.5" customHeight="1">
      <c r="A53" s="1"/>
      <c r="B53" s="27" t="s">
        <v>57</v>
      </c>
      <c r="C53" s="20"/>
      <c r="D53" s="36" t="s">
        <v>58</v>
      </c>
      <c r="E53" s="38"/>
      <c r="F53" s="39">
        <v>0</v>
      </c>
      <c r="G53" s="39">
        <v>0</v>
      </c>
      <c r="H53" s="22">
        <v>20666</v>
      </c>
    </row>
    <row r="54" spans="1:8" ht="5.25" customHeight="1">
      <c r="A54" s="1"/>
      <c r="B54" s="19"/>
      <c r="C54" s="20"/>
      <c r="D54" s="36"/>
      <c r="E54" s="22"/>
      <c r="F54" s="22"/>
      <c r="G54" s="22"/>
      <c r="H54" s="22"/>
    </row>
    <row r="55" spans="1:8" ht="24.75" customHeight="1">
      <c r="A55" s="1"/>
      <c r="B55" s="27" t="s">
        <v>59</v>
      </c>
      <c r="C55" s="20"/>
      <c r="D55" s="28" t="s">
        <v>60</v>
      </c>
      <c r="E55" s="22"/>
      <c r="F55" s="40">
        <f>F48/F50*10-0.01</f>
        <v>10.51820053715309</v>
      </c>
      <c r="G55" s="40">
        <f>G48/G50*10</f>
        <v>11.468218442256044</v>
      </c>
      <c r="H55" s="22">
        <v>55.24</v>
      </c>
    </row>
    <row r="56" spans="1:8" ht="3.75" customHeight="1">
      <c r="A56" s="1"/>
      <c r="B56" s="19"/>
      <c r="C56" s="20"/>
      <c r="D56" s="28"/>
      <c r="E56" s="22"/>
      <c r="F56" s="22"/>
      <c r="G56" s="22"/>
      <c r="H56" s="22"/>
    </row>
    <row r="57" spans="1:8" ht="27.75" customHeight="1">
      <c r="A57" s="1"/>
      <c r="B57" s="27" t="s">
        <v>61</v>
      </c>
      <c r="C57" s="20"/>
      <c r="D57" s="28" t="s">
        <v>62</v>
      </c>
      <c r="E57" s="22"/>
      <c r="F57" s="22"/>
      <c r="G57" s="22"/>
      <c r="H57" s="22"/>
    </row>
    <row r="58" spans="1:8" ht="21" customHeight="1">
      <c r="A58" s="1"/>
      <c r="B58" s="19"/>
      <c r="C58" s="20"/>
      <c r="D58" s="33" t="s">
        <v>63</v>
      </c>
      <c r="E58" s="22"/>
      <c r="F58" s="22">
        <v>6666470</v>
      </c>
      <c r="G58" s="22">
        <v>6703170</v>
      </c>
      <c r="H58" s="22">
        <v>6666170</v>
      </c>
    </row>
    <row r="59" spans="1:8" ht="27" customHeight="1">
      <c r="A59" s="1"/>
      <c r="B59" s="19"/>
      <c r="C59" s="20"/>
      <c r="D59" s="28" t="s">
        <v>64</v>
      </c>
      <c r="E59" s="22"/>
      <c r="F59" s="22">
        <v>59.66</v>
      </c>
      <c r="G59" s="22">
        <v>59.99</v>
      </c>
      <c r="H59" s="22">
        <v>59.66</v>
      </c>
    </row>
    <row r="60" spans="1:8" ht="6.75" customHeight="1">
      <c r="A60" s="1"/>
      <c r="B60" s="19"/>
      <c r="C60" s="20"/>
      <c r="D60" s="28"/>
      <c r="E60" s="22"/>
      <c r="F60" s="22"/>
      <c r="G60" s="22"/>
      <c r="H60" s="22"/>
    </row>
    <row r="61" spans="1:8" ht="25.5" customHeight="1">
      <c r="A61" s="1"/>
      <c r="B61" s="27" t="s">
        <v>65</v>
      </c>
      <c r="C61" s="1"/>
      <c r="D61" s="28" t="s">
        <v>66</v>
      </c>
      <c r="E61" s="22"/>
      <c r="F61" s="22"/>
      <c r="G61" s="22"/>
      <c r="H61" s="22"/>
    </row>
    <row r="62" spans="1:8" ht="19.5" customHeight="1">
      <c r="A62" s="1"/>
      <c r="B62" s="19"/>
      <c r="C62" s="20" t="s">
        <v>21</v>
      </c>
      <c r="D62" s="28" t="s">
        <v>67</v>
      </c>
      <c r="E62" s="22"/>
      <c r="F62" s="22"/>
      <c r="G62" s="22"/>
      <c r="H62" s="22"/>
    </row>
    <row r="63" spans="1:8" ht="21" customHeight="1">
      <c r="A63" s="1"/>
      <c r="B63" s="19"/>
      <c r="C63" s="20"/>
      <c r="D63" s="33" t="s">
        <v>63</v>
      </c>
      <c r="E63" s="22"/>
      <c r="F63" s="41" t="s">
        <v>68</v>
      </c>
      <c r="G63" s="41" t="s">
        <v>68</v>
      </c>
      <c r="H63" s="42" t="s">
        <v>68</v>
      </c>
    </row>
    <row r="64" spans="1:8" ht="25.5" customHeight="1">
      <c r="A64" s="1"/>
      <c r="B64" s="19"/>
      <c r="C64" s="20"/>
      <c r="D64" s="28" t="s">
        <v>69</v>
      </c>
      <c r="E64" s="22"/>
      <c r="F64" s="32"/>
      <c r="G64" s="32"/>
      <c r="H64" s="5"/>
    </row>
    <row r="65" spans="1:8" ht="29.25" customHeight="1">
      <c r="A65" s="1"/>
      <c r="B65" s="19"/>
      <c r="C65" s="20"/>
      <c r="D65" s="28" t="s">
        <v>70</v>
      </c>
      <c r="E65" s="22"/>
      <c r="F65" s="41" t="s">
        <v>68</v>
      </c>
      <c r="G65" s="41" t="s">
        <v>68</v>
      </c>
      <c r="H65" s="42" t="s">
        <v>68</v>
      </c>
    </row>
    <row r="66" spans="1:8" ht="29.25" customHeight="1">
      <c r="A66" s="1"/>
      <c r="B66" s="19"/>
      <c r="C66" s="20"/>
      <c r="D66" s="28" t="s">
        <v>71</v>
      </c>
      <c r="E66" s="22"/>
      <c r="F66" s="32"/>
      <c r="G66" s="32"/>
      <c r="H66" s="5"/>
    </row>
    <row r="67" spans="1:8" ht="24.75" customHeight="1">
      <c r="A67" s="1"/>
      <c r="B67" s="19"/>
      <c r="C67" s="20"/>
      <c r="D67" s="28" t="s">
        <v>72</v>
      </c>
      <c r="E67" s="22"/>
      <c r="F67" s="41" t="s">
        <v>68</v>
      </c>
      <c r="G67" s="41" t="s">
        <v>68</v>
      </c>
      <c r="H67" s="42" t="s">
        <v>68</v>
      </c>
    </row>
    <row r="68" spans="1:8" ht="21" customHeight="1">
      <c r="A68" s="1"/>
      <c r="B68" s="19"/>
      <c r="C68" s="20" t="s">
        <v>23</v>
      </c>
      <c r="D68" s="28" t="s">
        <v>73</v>
      </c>
      <c r="E68" s="22"/>
      <c r="F68" s="43"/>
      <c r="G68" s="43"/>
      <c r="H68" s="22"/>
    </row>
    <row r="69" spans="1:8" ht="21" customHeight="1">
      <c r="A69" s="1"/>
      <c r="B69" s="19"/>
      <c r="C69" s="20"/>
      <c r="D69" s="33" t="s">
        <v>63</v>
      </c>
      <c r="E69" s="22"/>
      <c r="F69" s="43">
        <v>4507869</v>
      </c>
      <c r="G69" s="43">
        <v>4471169</v>
      </c>
      <c r="H69" s="22">
        <v>4508169</v>
      </c>
    </row>
    <row r="70" spans="1:8" ht="28.5" customHeight="1">
      <c r="A70" s="1"/>
      <c r="B70" s="19"/>
      <c r="C70" s="20"/>
      <c r="D70" s="28" t="s">
        <v>69</v>
      </c>
      <c r="E70" s="22"/>
      <c r="F70" s="32"/>
      <c r="G70" s="32"/>
      <c r="H70" s="5"/>
    </row>
    <row r="71" spans="1:8" ht="26.25" customHeight="1">
      <c r="A71" s="1"/>
      <c r="B71" s="19"/>
      <c r="C71" s="20"/>
      <c r="D71" s="28" t="s">
        <v>70</v>
      </c>
      <c r="E71" s="22"/>
      <c r="F71" s="44">
        <v>1</v>
      </c>
      <c r="G71" s="44">
        <v>1</v>
      </c>
      <c r="H71" s="45">
        <v>1</v>
      </c>
    </row>
    <row r="72" spans="1:8" ht="25.5" customHeight="1">
      <c r="A72" s="1"/>
      <c r="B72" s="19"/>
      <c r="C72" s="20"/>
      <c r="D72" s="28" t="s">
        <v>71</v>
      </c>
      <c r="E72" s="22"/>
      <c r="F72" s="32"/>
      <c r="G72" s="32"/>
      <c r="H72" s="5"/>
    </row>
    <row r="73" spans="1:8" ht="25.5" customHeight="1">
      <c r="A73" s="1"/>
      <c r="B73" s="19"/>
      <c r="C73" s="20"/>
      <c r="D73" s="28" t="s">
        <v>72</v>
      </c>
      <c r="E73" s="22"/>
      <c r="F73" s="46">
        <v>0.4034</v>
      </c>
      <c r="G73" s="46">
        <v>0.4001</v>
      </c>
      <c r="H73" s="47">
        <v>0.4034</v>
      </c>
    </row>
    <row r="74" spans="1:8" ht="21" customHeight="1">
      <c r="A74" s="1"/>
      <c r="B74" s="48"/>
      <c r="C74" s="49"/>
      <c r="D74" s="50"/>
      <c r="E74" s="11"/>
      <c r="F74" s="11"/>
      <c r="G74" s="11"/>
      <c r="H74" s="11"/>
    </row>
    <row r="75" spans="1:8" ht="19.5">
      <c r="A75" s="1"/>
      <c r="B75" s="51"/>
      <c r="C75" s="20"/>
      <c r="D75" s="52" t="s">
        <v>74</v>
      </c>
      <c r="E75" s="20"/>
      <c r="F75" s="20"/>
      <c r="G75" s="20"/>
      <c r="H75" s="53"/>
    </row>
    <row r="76" spans="1:8" ht="39" customHeight="1">
      <c r="A76" s="1"/>
      <c r="B76" s="54" t="s">
        <v>12</v>
      </c>
      <c r="C76" s="1"/>
      <c r="D76" s="100" t="s">
        <v>75</v>
      </c>
      <c r="E76" s="100"/>
      <c r="F76" s="100"/>
      <c r="G76" s="100"/>
      <c r="H76" s="100"/>
    </row>
    <row r="77" spans="1:8" ht="2.25" customHeight="1">
      <c r="A77" s="1"/>
      <c r="B77" s="20"/>
      <c r="C77" s="1"/>
      <c r="D77" s="20" t="s">
        <v>15</v>
      </c>
      <c r="E77" s="20"/>
      <c r="F77" s="20"/>
      <c r="G77" s="20"/>
      <c r="H77" s="20"/>
    </row>
    <row r="78" spans="1:9" ht="39.75" customHeight="1">
      <c r="A78" s="1"/>
      <c r="B78" s="56" t="s">
        <v>19</v>
      </c>
      <c r="C78" s="1"/>
      <c r="D78" s="100" t="s">
        <v>76</v>
      </c>
      <c r="E78" s="100"/>
      <c r="F78" s="100"/>
      <c r="G78" s="100"/>
      <c r="H78" s="100"/>
      <c r="I78" s="57"/>
    </row>
    <row r="79" spans="1:9" ht="3" customHeight="1">
      <c r="A79" s="1"/>
      <c r="B79" s="51"/>
      <c r="C79" s="1"/>
      <c r="D79" s="55"/>
      <c r="E79" s="55"/>
      <c r="F79" s="55"/>
      <c r="G79" s="55"/>
      <c r="H79" s="55"/>
      <c r="I79" s="57"/>
    </row>
    <row r="80" spans="1:9" ht="80.25" customHeight="1">
      <c r="A80" s="1"/>
      <c r="B80" s="56" t="s">
        <v>38</v>
      </c>
      <c r="C80" s="1"/>
      <c r="D80" s="105" t="s">
        <v>77</v>
      </c>
      <c r="E80" s="105"/>
      <c r="F80" s="105"/>
      <c r="G80" s="105"/>
      <c r="H80" s="105"/>
      <c r="I80" s="57"/>
    </row>
    <row r="81" spans="1:9" ht="61.5" customHeight="1">
      <c r="A81" s="1"/>
      <c r="B81" s="56" t="s">
        <v>40</v>
      </c>
      <c r="C81" s="1"/>
      <c r="D81" s="101" t="s">
        <v>78</v>
      </c>
      <c r="E81" s="101"/>
      <c r="F81" s="101"/>
      <c r="G81" s="101"/>
      <c r="H81" s="101"/>
      <c r="I81" s="57"/>
    </row>
    <row r="82" spans="1:9" ht="3.75" customHeight="1">
      <c r="A82" s="1"/>
      <c r="B82" s="56"/>
      <c r="C82" s="1"/>
      <c r="D82" s="55"/>
      <c r="E82" s="55"/>
      <c r="F82" s="55"/>
      <c r="G82" s="55"/>
      <c r="H82" s="55"/>
      <c r="I82" s="57"/>
    </row>
    <row r="83" spans="1:9" ht="42.75" customHeight="1">
      <c r="A83" s="1"/>
      <c r="B83" s="1"/>
      <c r="C83" s="58" t="s">
        <v>79</v>
      </c>
      <c r="D83" s="100" t="s">
        <v>80</v>
      </c>
      <c r="E83" s="100"/>
      <c r="F83" s="100"/>
      <c r="G83" s="100"/>
      <c r="H83" s="100"/>
      <c r="I83" s="57"/>
    </row>
    <row r="84" spans="1:8" ht="41.25" customHeight="1">
      <c r="A84" s="1"/>
      <c r="B84" s="1"/>
      <c r="C84" s="58" t="s">
        <v>81</v>
      </c>
      <c r="D84" s="100" t="s">
        <v>82</v>
      </c>
      <c r="E84" s="100"/>
      <c r="F84" s="100"/>
      <c r="G84" s="100"/>
      <c r="H84" s="100"/>
    </row>
    <row r="85" spans="1:8" ht="43.5" customHeight="1">
      <c r="A85" s="1"/>
      <c r="B85" s="56" t="s">
        <v>42</v>
      </c>
      <c r="C85" s="1"/>
      <c r="D85" s="100" t="s">
        <v>83</v>
      </c>
      <c r="E85" s="100"/>
      <c r="F85" s="100"/>
      <c r="G85" s="100"/>
      <c r="H85" s="100"/>
    </row>
    <row r="86" spans="1:8" ht="2.25" customHeight="1">
      <c r="A86" s="1"/>
      <c r="B86" s="56"/>
      <c r="C86" s="1"/>
      <c r="D86" s="55"/>
      <c r="E86" s="55"/>
      <c r="F86" s="55"/>
      <c r="G86" s="55"/>
      <c r="H86" s="55"/>
    </row>
    <row r="87" spans="1:8" ht="47.25" customHeight="1">
      <c r="A87" s="1"/>
      <c r="B87" s="56" t="s">
        <v>44</v>
      </c>
      <c r="C87" s="1"/>
      <c r="D87" s="100" t="s">
        <v>84</v>
      </c>
      <c r="E87" s="100"/>
      <c r="F87" s="100"/>
      <c r="G87" s="100"/>
      <c r="H87" s="100"/>
    </row>
    <row r="88" spans="1:8" ht="2.25" customHeight="1">
      <c r="A88" s="1"/>
      <c r="B88" s="51"/>
      <c r="C88" s="1"/>
      <c r="D88" s="20"/>
      <c r="E88" s="20"/>
      <c r="F88" s="20"/>
      <c r="G88" s="20"/>
      <c r="H88" s="20"/>
    </row>
    <row r="89" spans="1:8" ht="17.25" customHeight="1">
      <c r="A89" s="1"/>
      <c r="B89" s="59" t="s">
        <v>46</v>
      </c>
      <c r="C89" s="1"/>
      <c r="D89" s="102" t="s">
        <v>85</v>
      </c>
      <c r="E89" s="102"/>
      <c r="F89" s="102"/>
      <c r="G89" s="102"/>
      <c r="H89" s="102"/>
    </row>
    <row r="90" spans="1:8" ht="3" customHeight="1">
      <c r="A90" s="1"/>
      <c r="B90" s="60"/>
      <c r="C90" s="1"/>
      <c r="D90" s="20"/>
      <c r="E90" s="20"/>
      <c r="F90" s="20"/>
      <c r="G90" s="20"/>
      <c r="H90" s="20"/>
    </row>
    <row r="91" spans="1:8" ht="20.25" customHeight="1">
      <c r="A91" s="1"/>
      <c r="B91" s="61" t="s">
        <v>48</v>
      </c>
      <c r="C91" s="1"/>
      <c r="D91" s="100" t="s">
        <v>86</v>
      </c>
      <c r="E91" s="100"/>
      <c r="F91" s="100"/>
      <c r="G91" s="100"/>
      <c r="H91" s="100"/>
    </row>
    <row r="92" spans="1:8" ht="3" customHeight="1">
      <c r="A92" s="1"/>
      <c r="B92" s="60"/>
      <c r="C92" s="1"/>
      <c r="D92" s="20"/>
      <c r="E92" s="20"/>
      <c r="F92" s="20"/>
      <c r="G92" s="20"/>
      <c r="H92" s="1"/>
    </row>
    <row r="93" spans="1:8" ht="42.75" customHeight="1">
      <c r="A93" s="1"/>
      <c r="B93" s="56" t="s">
        <v>53</v>
      </c>
      <c r="C93" s="1"/>
      <c r="D93" s="100" t="s">
        <v>87</v>
      </c>
      <c r="E93" s="100"/>
      <c r="F93" s="100"/>
      <c r="G93" s="100"/>
      <c r="H93" s="100"/>
    </row>
    <row r="94" spans="1:8" ht="19.5">
      <c r="A94" s="1"/>
      <c r="B94" s="61"/>
      <c r="C94" s="1"/>
      <c r="D94" s="55"/>
      <c r="E94" s="55"/>
      <c r="F94" s="55"/>
      <c r="G94" s="55"/>
      <c r="H94" s="55"/>
    </row>
    <row r="95" spans="1:8" ht="22.5">
      <c r="A95" s="1"/>
      <c r="B95" s="1"/>
      <c r="C95" s="1"/>
      <c r="D95" s="1"/>
      <c r="E95" s="1"/>
      <c r="F95" s="99" t="s">
        <v>88</v>
      </c>
      <c r="G95" s="99"/>
      <c r="H95" s="99"/>
    </row>
    <row r="96" spans="1:8" ht="25.5">
      <c r="A96" s="1"/>
      <c r="B96" s="1"/>
      <c r="C96" s="1"/>
      <c r="D96" s="1"/>
      <c r="E96" s="1"/>
      <c r="H96" s="63"/>
    </row>
    <row r="97" spans="1:8" ht="25.5">
      <c r="A97" s="1"/>
      <c r="B97" s="1"/>
      <c r="C97" s="1"/>
      <c r="D97" s="1"/>
      <c r="E97" s="1"/>
      <c r="H97" s="63"/>
    </row>
    <row r="98" spans="1:8" ht="25.5">
      <c r="A98" s="1"/>
      <c r="B98" s="1"/>
      <c r="C98" s="1"/>
      <c r="D98" s="1"/>
      <c r="E98" s="1"/>
      <c r="H98" s="63"/>
    </row>
    <row r="99" spans="1:8" ht="25.5">
      <c r="A99" s="64"/>
      <c r="B99" s="64"/>
      <c r="D99" s="1"/>
      <c r="E99" s="1"/>
      <c r="H99" s="63"/>
    </row>
    <row r="100" spans="1:5" ht="22.5">
      <c r="A100" s="64"/>
      <c r="B100" s="64"/>
      <c r="D100" s="1"/>
      <c r="E100" s="1"/>
    </row>
    <row r="101" spans="1:8" ht="22.5">
      <c r="A101" s="64" t="s">
        <v>89</v>
      </c>
      <c r="C101" s="1"/>
      <c r="F101" s="62" t="s">
        <v>90</v>
      </c>
      <c r="G101" s="65"/>
      <c r="H101" s="62" t="s">
        <v>91</v>
      </c>
    </row>
    <row r="102" spans="1:8" ht="22.5">
      <c r="A102" s="64" t="s">
        <v>92</v>
      </c>
      <c r="C102" s="1"/>
      <c r="F102" s="64" t="s">
        <v>93</v>
      </c>
      <c r="G102" s="65"/>
      <c r="H102" s="62" t="s">
        <v>94</v>
      </c>
    </row>
  </sheetData>
  <mergeCells count="15">
    <mergeCell ref="D78:H78"/>
    <mergeCell ref="D80:H80"/>
    <mergeCell ref="D81:H81"/>
    <mergeCell ref="A1:H1"/>
    <mergeCell ref="A4:H4"/>
    <mergeCell ref="A2:H2"/>
    <mergeCell ref="D76:H76"/>
    <mergeCell ref="D83:H83"/>
    <mergeCell ref="D84:H84"/>
    <mergeCell ref="D85:H85"/>
    <mergeCell ref="F95:H95"/>
    <mergeCell ref="D93:H93"/>
    <mergeCell ref="D87:H87"/>
    <mergeCell ref="D89:H89"/>
    <mergeCell ref="D91:H91"/>
  </mergeCells>
  <printOptions/>
  <pageMargins left="1" right="0.5" top="0.25" bottom="0.22" header="0.19" footer="0.25"/>
  <pageSetup fitToHeight="1"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SARAF</dc:creator>
  <cp:keywords/>
  <dc:description/>
  <cp:lastModifiedBy>user</cp:lastModifiedBy>
  <dcterms:created xsi:type="dcterms:W3CDTF">2010-11-10T02:19:02Z</dcterms:created>
  <dcterms:modified xsi:type="dcterms:W3CDTF">2010-11-10T05:49:55Z</dcterms:modified>
  <cp:category/>
  <cp:version/>
  <cp:contentType/>
  <cp:contentStatus/>
</cp:coreProperties>
</file>