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80" windowHeight="8835" activeTab="0"/>
  </bookViews>
  <sheets>
    <sheet name="DPM-" sheetId="1" r:id="rId1"/>
  </sheets>
  <definedNames/>
  <calcPr fullCalcOnLoad="1"/>
</workbook>
</file>

<file path=xl/sharedStrings.xml><?xml version="1.0" encoding="utf-8"?>
<sst xmlns="http://schemas.openxmlformats.org/spreadsheetml/2006/main" count="129" uniqueCount="92">
  <si>
    <t>JAY SHREE TEA &amp; INDUSTRIES LIMITED</t>
  </si>
  <si>
    <t>Regd.Off: "Industry House", 10 , Camac Street, Kolkata -700 017</t>
  </si>
  <si>
    <t>Unaudited Financial Results (Provisional) for Half Year ended 30th September, 2010</t>
  </si>
  <si>
    <t>(Rs.in Lakhs)</t>
  </si>
  <si>
    <t>Quarter ended 30th September</t>
  </si>
  <si>
    <t>Half Year ended 30th September</t>
  </si>
  <si>
    <t>Previous Year ended</t>
  </si>
  <si>
    <t>Particulars</t>
  </si>
  <si>
    <t>31st March, 2010</t>
  </si>
  <si>
    <t>(Reviewed)</t>
  </si>
  <si>
    <t>(Audited)</t>
  </si>
  <si>
    <t>1.</t>
  </si>
  <si>
    <t>(a)</t>
  </si>
  <si>
    <t xml:space="preserve">Net Sales/Income from Operations                        </t>
  </si>
  <si>
    <t>(b)</t>
  </si>
  <si>
    <t xml:space="preserve">Other Operating Income             </t>
  </si>
  <si>
    <t>Total Income</t>
  </si>
  <si>
    <t>2.</t>
  </si>
  <si>
    <t>Expenditure</t>
  </si>
  <si>
    <t>a)</t>
  </si>
  <si>
    <t xml:space="preserve">  (Increase)/Decrease in Stock in Trade and WIP</t>
  </si>
  <si>
    <t>b)</t>
  </si>
  <si>
    <t xml:space="preserve">  Consumption of Raw Materials</t>
  </si>
  <si>
    <t>c)</t>
  </si>
  <si>
    <t xml:space="preserve">  Purchase of Traded Goods</t>
  </si>
  <si>
    <t>d)</t>
  </si>
  <si>
    <t xml:space="preserve">  Employees Cost</t>
  </si>
  <si>
    <t>e)</t>
  </si>
  <si>
    <t xml:space="preserve">  Consumption of Stores and Spare-Parts </t>
  </si>
  <si>
    <t>f)</t>
  </si>
  <si>
    <t xml:space="preserve">  Power &amp; Fuel</t>
  </si>
  <si>
    <t>g)</t>
  </si>
  <si>
    <t xml:space="preserve">  Depreciation</t>
  </si>
  <si>
    <t>h)</t>
  </si>
  <si>
    <t xml:space="preserve">  Other Expenditure</t>
  </si>
  <si>
    <t xml:space="preserve">  Total Expenditure</t>
  </si>
  <si>
    <t>3.</t>
  </si>
  <si>
    <t>Profit from Operations before Other Income and Interest (1-2)</t>
  </si>
  <si>
    <t xml:space="preserve"> </t>
  </si>
  <si>
    <t>4.</t>
  </si>
  <si>
    <t>Other Income</t>
  </si>
  <si>
    <t>5.</t>
  </si>
  <si>
    <t>Profit before Interest &amp; Tax (3+4)</t>
  </si>
  <si>
    <t>6.</t>
  </si>
  <si>
    <t>Interest (Net)</t>
  </si>
  <si>
    <t>7.</t>
  </si>
  <si>
    <t>Profit before Tax (5-6)</t>
  </si>
  <si>
    <t>8.</t>
  </si>
  <si>
    <t>Tax Expenses :</t>
  </si>
  <si>
    <t xml:space="preserve">            Current Tax </t>
  </si>
  <si>
    <t xml:space="preserve">            Deferred Tax </t>
  </si>
  <si>
    <t xml:space="preserve">            Mat Credit Entitlement</t>
  </si>
  <si>
    <t>9.</t>
  </si>
  <si>
    <t>Net Profit / (Loss) for the period ( 7-8)</t>
  </si>
  <si>
    <t>10.</t>
  </si>
  <si>
    <t xml:space="preserve">Paid up Equity Share Capital </t>
  </si>
  <si>
    <t>(Face Value Rs.each)(Refer note 4 below)</t>
  </si>
  <si>
    <t>(5/-)</t>
  </si>
  <si>
    <t>(10/-)</t>
  </si>
  <si>
    <t>11.</t>
  </si>
  <si>
    <t>Reserves (excluding Revaluation Reserve)</t>
  </si>
  <si>
    <t>12.</t>
  </si>
  <si>
    <t>Basic &amp; Diluted EPS (Rs.) ( Not annualised )</t>
  </si>
  <si>
    <t>13.</t>
  </si>
  <si>
    <t>Public shareholding :</t>
  </si>
  <si>
    <t xml:space="preserve">  -  Number of Shares</t>
  </si>
  <si>
    <t xml:space="preserve">  -  Percentage of Shareholding</t>
  </si>
  <si>
    <t>14.</t>
  </si>
  <si>
    <t>Promoters &amp; promoters group Shareholding</t>
  </si>
  <si>
    <t>Pledged/Encumbered</t>
  </si>
  <si>
    <t>NIL</t>
  </si>
  <si>
    <t xml:space="preserve">  -  Percentage of Shares ( as a % of the total shareholding</t>
  </si>
  <si>
    <t xml:space="preserve">     of promoter and promoter group )</t>
  </si>
  <si>
    <t xml:space="preserve">  -  Percentage of Shares (as a % of the total share capital</t>
  </si>
  <si>
    <t xml:space="preserve">     of the Company )</t>
  </si>
  <si>
    <t>Non-Encumbered</t>
  </si>
  <si>
    <t>Notes:</t>
  </si>
  <si>
    <t>Tea Industry being seasonal in character, the above figures (which includes results of tea estates) cannot be taken as indicative for the full year.</t>
  </si>
  <si>
    <t>The number of Investors' complaints at the beginning of the quarter were Nil and received and disposed off during the quarter were 22 and pending is Nil.</t>
  </si>
  <si>
    <t>The process of acquisition of 100% stake in Parvati Tea Company Private Limited (PTCPL) has been completed during the quarter and PTCPL has become wholly owned subsidiary of the Company w.e.f. 01.04.2010. The tea factory of the said company at Makum has b</t>
  </si>
  <si>
    <t>One equity share of Rs.10/- of the Company has been split into two equity shares of Rs.5/- each with effect from 16th August, 2010 and resulted increase in the number of total equity shares. The earning per share in the corresponding periods has been rest</t>
  </si>
  <si>
    <t>As per note (1) above, it is difficult to estimate taxable profit for the year and hence Current and Deferred Tax shall be provided at the year end which is reported by the auditors in their review report for the half year ended September 30, 2010.</t>
  </si>
  <si>
    <t>Previous year/period figures have been regrouped/rearranged, wherever necessary.</t>
  </si>
  <si>
    <t>The above results are after "Limited Review" by the Auditors of the Company.</t>
  </si>
  <si>
    <t>The above results were reviewed by the Audit Committee and taken on record by the Board of Directors in their meeting held on 4th November, 2010.</t>
  </si>
  <si>
    <t>For Jay Shree Tea &amp; Industries Limited</t>
  </si>
  <si>
    <t>4th November, 2010.</t>
  </si>
  <si>
    <t xml:space="preserve">              R.K.Ganeriwala</t>
  </si>
  <si>
    <t>D.P.Maheshwari</t>
  </si>
  <si>
    <t>Kolkata.</t>
  </si>
  <si>
    <t>(President, CFO &amp; Secretary)</t>
  </si>
  <si>
    <t>(Managing Director)</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</si>
</sst>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 numFmtId="176" formatCode="0.000"/>
    <numFmt numFmtId="177" formatCode="0.0"/>
    <numFmt numFmtId="178" formatCode="_(* #,##0.000_);_(* \(#,##0.000\);_(* &quot;-&quot;??_);_(@_)"/>
    <numFmt numFmtId="179" formatCode="_(* #,##0.0000_);_(* \(#,##0.0000\);_(* &quot;-&quot;??_);_(@_)"/>
    <numFmt numFmtId="180" formatCode="_(* #,##0.00000_);_(* \(#,##0.00000\);_(* &quot;-&quot;??_);_(@_)"/>
    <numFmt numFmtId="181" formatCode="0.0000"/>
    <numFmt numFmtId="182" formatCode="0.00000"/>
    <numFmt numFmtId="183" formatCode="0.000000"/>
    <numFmt numFmtId="184" formatCode="#,##0.0"/>
    <numFmt numFmtId="185" formatCode="_(* #,##0.0_);_(* \(#,##0.0\);_(* &quot;-&quot;??_);_(@_)"/>
    <numFmt numFmtId="186" formatCode="_(* #,##0_);_(* \(#,##0\);_(* &quot;-&quot;??_);_(@_)"/>
    <numFmt numFmtId="187" formatCode="0.0%"/>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00_);_(* \(#,##0.000\);_(* &quot;-&quot;???_);_(@_)"/>
    <numFmt numFmtId="193" formatCode="00000"/>
    <numFmt numFmtId="194" formatCode="0.00_);\(0.00\)"/>
    <numFmt numFmtId="195" formatCode="0.0000000"/>
    <numFmt numFmtId="196" formatCode="0.00_);[Red]\(0.00\)"/>
    <numFmt numFmtId="197" formatCode="#,##0.00;[Red]#,##0.00"/>
    <numFmt numFmtId="198" formatCode="[$-409]dddd\,\ mmmm\ dd\,\ yyyy"/>
    <numFmt numFmtId="199" formatCode="0_);\(0\)"/>
    <numFmt numFmtId="200" formatCode="0.0_);\(0.0\)"/>
    <numFmt numFmtId="201" formatCode="0_);[Red]\(0\)"/>
    <numFmt numFmtId="202" formatCode="0.00;[Red]0.00"/>
    <numFmt numFmtId="203" formatCode="dd\.mm\.yyyy"/>
  </numFmts>
  <fonts count="57">
    <font>
      <sz val="10"/>
      <name val="Arial"/>
      <family val="0"/>
    </font>
    <font>
      <u val="single"/>
      <sz val="10"/>
      <color indexed="36"/>
      <name val="Arial"/>
      <family val="0"/>
    </font>
    <font>
      <u val="single"/>
      <sz val="10"/>
      <color indexed="12"/>
      <name val="Arial"/>
      <family val="0"/>
    </font>
    <font>
      <sz val="8"/>
      <name val="Arial"/>
      <family val="0"/>
    </font>
    <font>
      <b/>
      <sz val="18"/>
      <name val="Tahoma"/>
      <family val="2"/>
    </font>
    <font>
      <sz val="18"/>
      <name val="Tahoma"/>
      <family val="2"/>
    </font>
    <font>
      <b/>
      <u val="single"/>
      <sz val="18"/>
      <name val="Tahoma"/>
      <family val="2"/>
    </font>
    <font>
      <sz val="16"/>
      <name val="Tahoma"/>
      <family val="2"/>
    </font>
    <font>
      <b/>
      <sz val="16"/>
      <name val="Tahoma"/>
      <family val="2"/>
    </font>
    <font>
      <b/>
      <sz val="17"/>
      <name val="Tahoma"/>
      <family val="2"/>
    </font>
    <font>
      <b/>
      <sz val="16"/>
      <color indexed="10"/>
      <name val="Tahoma"/>
      <family val="2"/>
    </font>
    <font>
      <b/>
      <sz val="20"/>
      <color indexed="10"/>
      <name val="Tahoma"/>
      <family val="2"/>
    </font>
    <font>
      <sz val="20"/>
      <name val="Arial"/>
      <family val="0"/>
    </font>
    <font>
      <sz val="17"/>
      <name val="Tahoma"/>
      <family val="2"/>
    </font>
    <font>
      <sz val="20"/>
      <name val="Tahoma"/>
      <family val="2"/>
    </font>
    <font>
      <b/>
      <u val="single"/>
      <sz val="17"/>
      <name val="Tahoma"/>
      <family val="2"/>
    </font>
    <font>
      <b/>
      <sz val="14"/>
      <name val="Times New Roman"/>
      <family val="1"/>
    </font>
    <font>
      <sz val="18"/>
      <name val="Arial"/>
      <family val="0"/>
    </font>
    <font>
      <b/>
      <sz val="20"/>
      <name val="Tahoma"/>
      <family val="2"/>
    </font>
    <font>
      <sz val="19"/>
      <name val="Arial"/>
      <family val="0"/>
    </font>
    <font>
      <b/>
      <sz val="19"/>
      <name val="Times New Roman"/>
      <family val="1"/>
    </font>
    <font>
      <b/>
      <sz val="19"/>
      <name val="Tahoma"/>
      <family val="2"/>
    </font>
    <font>
      <sz val="1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double"/>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7" fillId="0" borderId="0" xfId="0" applyFont="1" applyAlignment="1">
      <alignment/>
    </xf>
    <xf numFmtId="0" fontId="7" fillId="0" borderId="10" xfId="0" applyFont="1" applyBorder="1" applyAlignment="1">
      <alignment/>
    </xf>
    <xf numFmtId="0" fontId="8" fillId="0" borderId="10" xfId="0" applyFont="1" applyBorder="1" applyAlignment="1">
      <alignment horizontal="right"/>
    </xf>
    <xf numFmtId="0" fontId="5" fillId="0" borderId="11" xfId="0" applyFont="1" applyBorder="1" applyAlignment="1">
      <alignment/>
    </xf>
    <xf numFmtId="0" fontId="5" fillId="0" borderId="12" xfId="0" applyFont="1" applyBorder="1" applyAlignment="1">
      <alignment/>
    </xf>
    <xf numFmtId="0" fontId="4" fillId="0" borderId="12" xfId="0" applyFont="1" applyBorder="1" applyAlignment="1">
      <alignment horizontal="center"/>
    </xf>
    <xf numFmtId="0" fontId="6" fillId="0" borderId="12" xfId="0" applyFont="1" applyBorder="1" applyAlignment="1">
      <alignment horizontal="center"/>
    </xf>
    <xf numFmtId="0" fontId="5" fillId="0" borderId="13" xfId="0" applyFont="1" applyBorder="1" applyAlignment="1">
      <alignment/>
    </xf>
    <xf numFmtId="0" fontId="5" fillId="0" borderId="14" xfId="0" applyFont="1" applyBorder="1" applyAlignment="1">
      <alignment/>
    </xf>
    <xf numFmtId="0" fontId="6" fillId="0" borderId="14" xfId="0" applyFont="1" applyBorder="1" applyAlignment="1">
      <alignment horizontal="center"/>
    </xf>
    <xf numFmtId="0" fontId="4" fillId="0" borderId="14" xfId="0" applyFont="1" applyBorder="1" applyAlignment="1">
      <alignment horizontal="center"/>
    </xf>
    <xf numFmtId="0" fontId="9" fillId="0" borderId="15" xfId="0" applyFont="1" applyBorder="1" applyAlignment="1" quotePrefix="1">
      <alignment vertical="center"/>
    </xf>
    <xf numFmtId="0" fontId="9" fillId="0" borderId="16" xfId="0" applyFont="1" applyBorder="1" applyAlignment="1">
      <alignment/>
    </xf>
    <xf numFmtId="0" fontId="9" fillId="0" borderId="17" xfId="0" applyFont="1" applyBorder="1" applyAlignment="1">
      <alignment wrapText="1"/>
    </xf>
    <xf numFmtId="0" fontId="10" fillId="0" borderId="17" xfId="0" applyFont="1" applyBorder="1" applyAlignment="1">
      <alignment/>
    </xf>
    <xf numFmtId="1" fontId="11" fillId="0" borderId="17" xfId="0" applyNumberFormat="1" applyFont="1" applyBorder="1" applyAlignment="1">
      <alignment/>
    </xf>
    <xf numFmtId="0" fontId="11" fillId="0" borderId="17" xfId="0" applyFont="1" applyBorder="1" applyAlignment="1">
      <alignment/>
    </xf>
    <xf numFmtId="0" fontId="9" fillId="0" borderId="11" xfId="0" applyFont="1" applyBorder="1" applyAlignment="1">
      <alignment vertical="center"/>
    </xf>
    <xf numFmtId="0" fontId="9" fillId="0" borderId="0" xfId="0" applyFont="1" applyBorder="1" applyAlignment="1">
      <alignment/>
    </xf>
    <xf numFmtId="0" fontId="9" fillId="0" borderId="12" xfId="0" applyFont="1" applyBorder="1" applyAlignment="1">
      <alignment wrapText="1"/>
    </xf>
    <xf numFmtId="0" fontId="10" fillId="0" borderId="12" xfId="0" applyFont="1" applyBorder="1" applyAlignment="1">
      <alignment/>
    </xf>
    <xf numFmtId="1" fontId="11" fillId="0" borderId="12" xfId="0" applyNumberFormat="1" applyFont="1" applyBorder="1" applyAlignment="1">
      <alignment/>
    </xf>
    <xf numFmtId="0" fontId="11" fillId="0" borderId="12" xfId="0" applyFont="1" applyBorder="1" applyAlignment="1">
      <alignment/>
    </xf>
    <xf numFmtId="1" fontId="11" fillId="0" borderId="18" xfId="0" applyNumberFormat="1" applyFont="1" applyBorder="1" applyAlignment="1">
      <alignment/>
    </xf>
    <xf numFmtId="0" fontId="10" fillId="0" borderId="19" xfId="0" applyFont="1" applyBorder="1" applyAlignment="1">
      <alignment/>
    </xf>
    <xf numFmtId="1" fontId="11" fillId="0" borderId="19" xfId="0" applyNumberFormat="1" applyFont="1" applyBorder="1" applyAlignment="1">
      <alignment/>
    </xf>
    <xf numFmtId="0" fontId="11" fillId="0" borderId="19" xfId="0" applyFont="1" applyBorder="1" applyAlignment="1">
      <alignment/>
    </xf>
    <xf numFmtId="0" fontId="9" fillId="0" borderId="11" xfId="0" applyFont="1" applyBorder="1" applyAlignment="1" quotePrefix="1">
      <alignment vertical="center"/>
    </xf>
    <xf numFmtId="0" fontId="9" fillId="0" borderId="12" xfId="0" applyFont="1" applyBorder="1" applyAlignment="1">
      <alignment vertical="top" wrapText="1"/>
    </xf>
    <xf numFmtId="0" fontId="9" fillId="0" borderId="0" xfId="0" applyFont="1" applyBorder="1" applyAlignment="1">
      <alignment vertical="top"/>
    </xf>
    <xf numFmtId="199" fontId="11" fillId="0" borderId="12" xfId="0" applyNumberFormat="1" applyFont="1" applyBorder="1" applyAlignment="1">
      <alignment/>
    </xf>
    <xf numFmtId="1" fontId="12" fillId="0" borderId="20" xfId="0" applyNumberFormat="1" applyFont="1" applyBorder="1" applyAlignment="1">
      <alignment/>
    </xf>
    <xf numFmtId="0" fontId="13" fillId="0" borderId="0" xfId="0" applyFont="1" applyAlignment="1">
      <alignment/>
    </xf>
    <xf numFmtId="1" fontId="14" fillId="0" borderId="20" xfId="0" applyNumberFormat="1" applyFont="1" applyBorder="1" applyAlignment="1">
      <alignment/>
    </xf>
    <xf numFmtId="0" fontId="14" fillId="0" borderId="20" xfId="0" applyFont="1" applyBorder="1" applyAlignment="1">
      <alignment/>
    </xf>
    <xf numFmtId="0" fontId="9" fillId="0" borderId="12" xfId="0" applyFont="1" applyBorder="1" applyAlignment="1">
      <alignment/>
    </xf>
    <xf numFmtId="0" fontId="13" fillId="0" borderId="0" xfId="0" applyFont="1" applyBorder="1" applyAlignment="1">
      <alignment/>
    </xf>
    <xf numFmtId="0" fontId="9" fillId="0" borderId="12" xfId="0" applyFont="1" applyFill="1" applyBorder="1" applyAlignment="1">
      <alignment vertical="top" wrapText="1"/>
    </xf>
    <xf numFmtId="0" fontId="15" fillId="0" borderId="12" xfId="0" applyFont="1" applyFill="1" applyBorder="1" applyAlignment="1">
      <alignment vertical="top" wrapText="1"/>
    </xf>
    <xf numFmtId="43" fontId="11" fillId="0" borderId="12" xfId="42" applyFont="1" applyBorder="1" applyAlignment="1">
      <alignment/>
    </xf>
    <xf numFmtId="43" fontId="10" fillId="0" borderId="12" xfId="42" applyFont="1" applyBorder="1" applyAlignment="1">
      <alignment/>
    </xf>
    <xf numFmtId="0" fontId="10" fillId="0" borderId="12" xfId="0" applyNumberFormat="1" applyFont="1" applyBorder="1" applyAlignment="1">
      <alignment/>
    </xf>
    <xf numFmtId="0" fontId="11" fillId="0" borderId="12" xfId="0" applyNumberFormat="1" applyFont="1" applyBorder="1" applyAlignment="1">
      <alignment/>
    </xf>
    <xf numFmtId="1" fontId="11" fillId="0" borderId="12" xfId="0" applyNumberFormat="1" applyFont="1" applyBorder="1" applyAlignment="1">
      <alignment horizontal="right"/>
    </xf>
    <xf numFmtId="43" fontId="11" fillId="0" borderId="12" xfId="42" applyFont="1" applyBorder="1" applyAlignment="1" quotePrefix="1">
      <alignment horizontal="right"/>
    </xf>
    <xf numFmtId="2" fontId="11" fillId="0" borderId="12" xfId="0" applyNumberFormat="1" applyFont="1" applyBorder="1" applyAlignment="1">
      <alignment/>
    </xf>
    <xf numFmtId="0" fontId="11" fillId="0" borderId="20" xfId="0" applyFont="1" applyBorder="1" applyAlignment="1">
      <alignment horizontal="right"/>
    </xf>
    <xf numFmtId="0" fontId="11" fillId="0" borderId="12" xfId="0" applyFont="1" applyBorder="1" applyAlignment="1">
      <alignment horizontal="right"/>
    </xf>
    <xf numFmtId="0" fontId="14" fillId="0" borderId="12" xfId="0" applyFont="1" applyBorder="1" applyAlignment="1">
      <alignment/>
    </xf>
    <xf numFmtId="0" fontId="11" fillId="0" borderId="20" xfId="0" applyFont="1" applyBorder="1" applyAlignment="1">
      <alignment/>
    </xf>
    <xf numFmtId="9" fontId="11" fillId="0" borderId="20" xfId="0" applyNumberFormat="1" applyFont="1" applyBorder="1" applyAlignment="1">
      <alignment/>
    </xf>
    <xf numFmtId="9" fontId="11" fillId="0" borderId="12" xfId="0" applyNumberFormat="1" applyFont="1" applyBorder="1" applyAlignment="1">
      <alignment/>
    </xf>
    <xf numFmtId="10" fontId="11" fillId="0" borderId="20" xfId="0" applyNumberFormat="1" applyFont="1" applyBorder="1" applyAlignment="1">
      <alignment/>
    </xf>
    <xf numFmtId="10" fontId="11" fillId="0" borderId="12" xfId="0" applyNumberFormat="1" applyFont="1" applyBorder="1" applyAlignment="1">
      <alignment/>
    </xf>
    <xf numFmtId="0" fontId="9" fillId="0" borderId="13" xfId="0" applyFont="1" applyBorder="1" applyAlignment="1">
      <alignment vertical="center"/>
    </xf>
    <xf numFmtId="0" fontId="9" fillId="0" borderId="10" xfId="0" applyFont="1" applyBorder="1" applyAlignment="1">
      <alignment/>
    </xf>
    <xf numFmtId="0" fontId="9" fillId="0" borderId="14" xfId="0" applyFont="1" applyBorder="1" applyAlignment="1">
      <alignment/>
    </xf>
    <xf numFmtId="0" fontId="7" fillId="0" borderId="14" xfId="0" applyFont="1" applyBorder="1" applyAlignment="1">
      <alignment/>
    </xf>
    <xf numFmtId="0" fontId="14" fillId="0" borderId="14" xfId="0" applyFont="1" applyBorder="1" applyAlignment="1">
      <alignmen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xf>
    <xf numFmtId="0" fontId="4" fillId="0" borderId="0" xfId="0" applyFont="1" applyBorder="1" applyAlignment="1">
      <alignment horizontal="right"/>
    </xf>
    <xf numFmtId="0" fontId="4" fillId="0" borderId="0" xfId="0" applyFont="1" applyBorder="1" applyAlignment="1" quotePrefix="1">
      <alignment vertical="top"/>
    </xf>
    <xf numFmtId="0" fontId="4" fillId="0" borderId="0" xfId="0" applyFont="1" applyBorder="1" applyAlignment="1">
      <alignment horizontal="left" vertical="top" wrapText="1"/>
    </xf>
    <xf numFmtId="0" fontId="4" fillId="0" borderId="0" xfId="0" applyFont="1" applyAlignment="1" quotePrefix="1">
      <alignment vertical="top"/>
    </xf>
    <xf numFmtId="0" fontId="16" fillId="0" borderId="0" xfId="0" applyFont="1" applyBorder="1" applyAlignment="1">
      <alignment horizontal="justify" vertical="top"/>
    </xf>
    <xf numFmtId="0" fontId="4" fillId="0" borderId="0" xfId="0" applyFont="1" applyAlignment="1">
      <alignment horizontal="justify" vertical="top" wrapText="1" readingOrder="1"/>
    </xf>
    <xf numFmtId="0" fontId="4" fillId="0" borderId="0" xfId="0" applyFont="1" applyAlignment="1" quotePrefix="1">
      <alignment horizontal="left" vertical="top" wrapText="1"/>
    </xf>
    <xf numFmtId="0" fontId="5" fillId="0" borderId="0" xfId="0" applyFont="1" applyAlignment="1">
      <alignment horizontal="left"/>
    </xf>
    <xf numFmtId="0" fontId="4" fillId="0" borderId="0" xfId="0" applyFont="1" applyAlignment="1" quotePrefix="1">
      <alignment horizontal="left" vertical="top"/>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xf>
    <xf numFmtId="0" fontId="4" fillId="0" borderId="0" xfId="0" applyFont="1" applyAlignment="1">
      <alignment horizontal="justify" vertical="top" wrapText="1" readingOrder="1"/>
    </xf>
    <xf numFmtId="0" fontId="17" fillId="0" borderId="0" xfId="0" applyFont="1" applyAlignment="1">
      <alignment horizontal="justify" vertical="top" wrapText="1" readingOrder="1"/>
    </xf>
    <xf numFmtId="0" fontId="18" fillId="0" borderId="0" xfId="0"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Alignment="1">
      <alignment horizontal="center"/>
    </xf>
    <xf numFmtId="0" fontId="6" fillId="0" borderId="0" xfId="0" applyFont="1" applyAlignment="1">
      <alignment horizontal="center"/>
    </xf>
    <xf numFmtId="0" fontId="4" fillId="0" borderId="15" xfId="0" applyFont="1" applyBorder="1" applyAlignment="1">
      <alignment horizontal="center"/>
    </xf>
    <xf numFmtId="0" fontId="4"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K99"/>
  <sheetViews>
    <sheetView tabSelected="1" zoomScalePageLayoutView="0" workbookViewId="0" topLeftCell="E21">
      <selection activeCell="D3" sqref="D3"/>
    </sheetView>
  </sheetViews>
  <sheetFormatPr defaultColWidth="9.140625" defaultRowHeight="12.75"/>
  <cols>
    <col min="1" max="1" width="3.28125" style="0" customWidth="1"/>
    <col min="2" max="2" width="4.57421875" style="0" customWidth="1"/>
    <col min="3" max="3" width="5.57421875" style="0" customWidth="1"/>
    <col min="4" max="4" width="106.421875" style="0" customWidth="1"/>
    <col min="5" max="5" width="0.5625" style="0" customWidth="1"/>
    <col min="6" max="6" width="29.140625" style="0" customWidth="1"/>
    <col min="7" max="7" width="25.28125" style="0" customWidth="1"/>
    <col min="8" max="8" width="29.140625" style="0" customWidth="1"/>
    <col min="9" max="9" width="28.140625" style="0" customWidth="1"/>
    <col min="10" max="10" width="36.00390625" style="0" customWidth="1"/>
  </cols>
  <sheetData>
    <row r="1" spans="1:10" ht="22.5">
      <c r="A1" s="84" t="s">
        <v>0</v>
      </c>
      <c r="B1" s="84"/>
      <c r="C1" s="84"/>
      <c r="D1" s="84"/>
      <c r="E1" s="84"/>
      <c r="F1" s="84"/>
      <c r="G1" s="84"/>
      <c r="H1" s="84"/>
      <c r="I1" s="84"/>
      <c r="J1" s="84"/>
    </row>
    <row r="2" spans="1:10" ht="22.5">
      <c r="A2" s="84" t="s">
        <v>1</v>
      </c>
      <c r="B2" s="84"/>
      <c r="C2" s="84"/>
      <c r="D2" s="84"/>
      <c r="E2" s="84"/>
      <c r="F2" s="84"/>
      <c r="G2" s="84"/>
      <c r="H2" s="84"/>
      <c r="I2" s="84"/>
      <c r="J2" s="84"/>
    </row>
    <row r="3" spans="1:10" ht="22.5">
      <c r="A3" s="2"/>
      <c r="B3" s="2"/>
      <c r="C3" s="2"/>
      <c r="D3" s="2"/>
      <c r="E3" s="2"/>
      <c r="F3" s="2"/>
      <c r="G3" s="2"/>
      <c r="H3" s="2"/>
      <c r="I3" s="2"/>
      <c r="J3" s="2"/>
    </row>
    <row r="4" spans="1:10" ht="22.5">
      <c r="A4" s="85" t="s">
        <v>2</v>
      </c>
      <c r="B4" s="85"/>
      <c r="C4" s="85"/>
      <c r="D4" s="85"/>
      <c r="E4" s="85"/>
      <c r="F4" s="85"/>
      <c r="G4" s="85"/>
      <c r="H4" s="85"/>
      <c r="I4" s="85"/>
      <c r="J4" s="85"/>
    </row>
    <row r="5" spans="1:10" ht="19.5">
      <c r="A5" s="3"/>
      <c r="B5" s="3"/>
      <c r="C5" s="3"/>
      <c r="D5" s="3"/>
      <c r="E5" s="3"/>
      <c r="F5" s="3"/>
      <c r="G5" s="3"/>
      <c r="H5" s="3"/>
      <c r="I5" s="3"/>
      <c r="J5" s="3"/>
    </row>
    <row r="6" spans="1:10" ht="21.75" customHeight="1">
      <c r="A6" s="3"/>
      <c r="B6" s="4"/>
      <c r="C6" s="4"/>
      <c r="D6" s="4"/>
      <c r="E6" s="4"/>
      <c r="F6" s="4"/>
      <c r="G6" s="4"/>
      <c r="H6" s="4"/>
      <c r="I6" s="4"/>
      <c r="J6" s="5" t="s">
        <v>3</v>
      </c>
    </row>
    <row r="7" spans="1:10" ht="22.5">
      <c r="A7" s="3"/>
      <c r="B7" s="6"/>
      <c r="C7" s="2"/>
      <c r="D7" s="7"/>
      <c r="E7" s="8"/>
      <c r="F7" s="86" t="s">
        <v>4</v>
      </c>
      <c r="G7" s="87"/>
      <c r="H7" s="86" t="s">
        <v>5</v>
      </c>
      <c r="I7" s="87"/>
      <c r="J7" s="8" t="s">
        <v>6</v>
      </c>
    </row>
    <row r="8" spans="1:10" ht="22.5">
      <c r="A8" s="3"/>
      <c r="B8" s="6"/>
      <c r="C8" s="2"/>
      <c r="D8" s="9" t="s">
        <v>7</v>
      </c>
      <c r="E8" s="9"/>
      <c r="F8" s="8">
        <v>2010</v>
      </c>
      <c r="G8" s="8">
        <v>2009</v>
      </c>
      <c r="H8" s="8">
        <v>2010</v>
      </c>
      <c r="I8" s="8">
        <v>2009</v>
      </c>
      <c r="J8" s="9" t="s">
        <v>8</v>
      </c>
    </row>
    <row r="9" spans="1:10" ht="22.5">
      <c r="A9" s="3"/>
      <c r="B9" s="10"/>
      <c r="C9" s="2"/>
      <c r="D9" s="11"/>
      <c r="E9" s="12"/>
      <c r="F9" s="13" t="s">
        <v>9</v>
      </c>
      <c r="G9" s="13" t="s">
        <v>9</v>
      </c>
      <c r="H9" s="13" t="s">
        <v>9</v>
      </c>
      <c r="I9" s="13" t="s">
        <v>9</v>
      </c>
      <c r="J9" s="13" t="s">
        <v>10</v>
      </c>
    </row>
    <row r="10" spans="1:10" ht="22.5" customHeight="1">
      <c r="A10" s="3"/>
      <c r="B10" s="14" t="s">
        <v>11</v>
      </c>
      <c r="C10" s="15" t="s">
        <v>12</v>
      </c>
      <c r="D10" s="16" t="s">
        <v>13</v>
      </c>
      <c r="E10" s="17"/>
      <c r="F10" s="18">
        <f>22077-8243</f>
        <v>13834</v>
      </c>
      <c r="G10" s="18">
        <f>17630-6692</f>
        <v>10938</v>
      </c>
      <c r="H10" s="18">
        <v>22077</v>
      </c>
      <c r="I10" s="18">
        <v>17630</v>
      </c>
      <c r="J10" s="19">
        <v>40580</v>
      </c>
    </row>
    <row r="11" spans="1:10" ht="4.5" customHeight="1">
      <c r="A11" s="3"/>
      <c r="B11" s="20"/>
      <c r="C11" s="21"/>
      <c r="D11" s="22"/>
      <c r="E11" s="23"/>
      <c r="F11" s="24"/>
      <c r="G11" s="24"/>
      <c r="H11" s="24"/>
      <c r="I11" s="24"/>
      <c r="J11" s="25"/>
    </row>
    <row r="12" spans="1:10" ht="21" customHeight="1">
      <c r="A12" s="3"/>
      <c r="B12" s="20"/>
      <c r="C12" s="21" t="s">
        <v>14</v>
      </c>
      <c r="D12" s="22" t="s">
        <v>15</v>
      </c>
      <c r="E12" s="23"/>
      <c r="F12" s="26">
        <f>289-88</f>
        <v>201</v>
      </c>
      <c r="G12" s="26">
        <f>350-286</f>
        <v>64</v>
      </c>
      <c r="H12" s="26">
        <v>290</v>
      </c>
      <c r="I12" s="26">
        <v>350</v>
      </c>
      <c r="J12" s="25">
        <f>372+35+201</f>
        <v>608</v>
      </c>
    </row>
    <row r="13" spans="1:10" ht="24" customHeight="1" thickBot="1">
      <c r="A13" s="3"/>
      <c r="B13" s="20"/>
      <c r="C13" s="21"/>
      <c r="D13" s="22" t="s">
        <v>16</v>
      </c>
      <c r="E13" s="27"/>
      <c r="F13" s="28">
        <f>SUM(F10:F12)</f>
        <v>14035</v>
      </c>
      <c r="G13" s="28">
        <f>SUM(G10:G12)</f>
        <v>11002</v>
      </c>
      <c r="H13" s="28">
        <f>SUM(H10:H12)</f>
        <v>22367</v>
      </c>
      <c r="I13" s="28">
        <f>SUM(I10:I12)</f>
        <v>17980</v>
      </c>
      <c r="J13" s="29">
        <f>SUM(J10:J12)</f>
        <v>41188</v>
      </c>
    </row>
    <row r="14" spans="1:10" ht="5.25" customHeight="1" thickTop="1">
      <c r="A14" s="3"/>
      <c r="B14" s="20"/>
      <c r="C14" s="21"/>
      <c r="D14" s="22"/>
      <c r="E14" s="23"/>
      <c r="F14" s="24"/>
      <c r="G14" s="24"/>
      <c r="H14" s="24"/>
      <c r="I14" s="24"/>
      <c r="J14" s="25"/>
    </row>
    <row r="15" spans="1:10" ht="20.25" customHeight="1">
      <c r="A15" s="3"/>
      <c r="B15" s="30" t="s">
        <v>17</v>
      </c>
      <c r="C15" s="21"/>
      <c r="D15" s="31" t="s">
        <v>18</v>
      </c>
      <c r="E15" s="23"/>
      <c r="F15" s="24"/>
      <c r="G15" s="24"/>
      <c r="H15" s="24"/>
      <c r="I15" s="24"/>
      <c r="J15" s="25"/>
    </row>
    <row r="16" spans="1:10" ht="27" customHeight="1">
      <c r="A16" s="3"/>
      <c r="B16" s="20"/>
      <c r="C16" s="32" t="s">
        <v>19</v>
      </c>
      <c r="D16" s="31" t="s">
        <v>20</v>
      </c>
      <c r="E16" s="23"/>
      <c r="F16" s="33">
        <f>-2348-(-1220)</f>
        <v>-1128</v>
      </c>
      <c r="G16" s="33">
        <f>-5088+911</f>
        <v>-4177</v>
      </c>
      <c r="H16" s="33">
        <v>-2348</v>
      </c>
      <c r="I16" s="33">
        <v>-5088</v>
      </c>
      <c r="J16" s="33">
        <v>-2561</v>
      </c>
    </row>
    <row r="17" spans="1:10" ht="5.25" customHeight="1">
      <c r="A17" s="3"/>
      <c r="B17" s="20"/>
      <c r="C17" s="32"/>
      <c r="D17" s="22"/>
      <c r="E17" s="23"/>
      <c r="F17" s="24"/>
      <c r="G17" s="24"/>
      <c r="H17" s="24"/>
      <c r="I17" s="34"/>
      <c r="J17" s="25"/>
    </row>
    <row r="18" spans="1:10" ht="24.75" customHeight="1">
      <c r="A18" s="3"/>
      <c r="B18" s="20"/>
      <c r="C18" s="32" t="s">
        <v>21</v>
      </c>
      <c r="D18" s="31" t="s">
        <v>22</v>
      </c>
      <c r="E18" s="23"/>
      <c r="F18" s="24">
        <f>4819-1880</f>
        <v>2939</v>
      </c>
      <c r="G18" s="24">
        <f>3047-789</f>
        <v>2258</v>
      </c>
      <c r="H18" s="24">
        <v>4819</v>
      </c>
      <c r="I18" s="24">
        <v>3047</v>
      </c>
      <c r="J18" s="25">
        <v>6328</v>
      </c>
    </row>
    <row r="19" spans="1:10" ht="5.25" customHeight="1">
      <c r="A19" s="3"/>
      <c r="B19" s="20"/>
      <c r="C19" s="32"/>
      <c r="D19" s="22"/>
      <c r="E19" s="23"/>
      <c r="F19" s="24"/>
      <c r="G19" s="24"/>
      <c r="H19" s="24"/>
      <c r="I19" s="34"/>
      <c r="J19" s="25"/>
    </row>
    <row r="20" spans="1:10" ht="24.75" customHeight="1">
      <c r="A20" s="3"/>
      <c r="B20" s="20"/>
      <c r="C20" s="32" t="s">
        <v>23</v>
      </c>
      <c r="D20" s="31" t="s">
        <v>24</v>
      </c>
      <c r="E20" s="23"/>
      <c r="F20" s="24">
        <f>1984-450</f>
        <v>1534</v>
      </c>
      <c r="G20" s="24">
        <f>4069-468</f>
        <v>3601</v>
      </c>
      <c r="H20" s="24">
        <v>1984</v>
      </c>
      <c r="I20" s="24">
        <v>4069</v>
      </c>
      <c r="J20" s="25">
        <v>8242</v>
      </c>
    </row>
    <row r="21" spans="1:10" ht="4.5" customHeight="1">
      <c r="A21" s="3"/>
      <c r="B21" s="20"/>
      <c r="C21" s="32"/>
      <c r="D21" s="35"/>
      <c r="E21" s="23"/>
      <c r="F21" s="36"/>
      <c r="G21" s="36"/>
      <c r="H21" s="36"/>
      <c r="I21" s="36"/>
      <c r="J21" s="37"/>
    </row>
    <row r="22" spans="1:10" ht="24.75" customHeight="1">
      <c r="A22" s="3"/>
      <c r="B22" s="20"/>
      <c r="C22" s="32" t="s">
        <v>25</v>
      </c>
      <c r="D22" s="31" t="s">
        <v>26</v>
      </c>
      <c r="E22" s="23"/>
      <c r="F22" s="24">
        <f>6246-2804</f>
        <v>3442</v>
      </c>
      <c r="G22" s="24">
        <f>5695-2554</f>
        <v>3141</v>
      </c>
      <c r="H22" s="24">
        <v>6246</v>
      </c>
      <c r="I22" s="24">
        <v>5695</v>
      </c>
      <c r="J22" s="25">
        <v>10923</v>
      </c>
    </row>
    <row r="23" spans="1:10" ht="5.25" customHeight="1">
      <c r="A23" s="3"/>
      <c r="B23" s="20"/>
      <c r="C23" s="32"/>
      <c r="D23" s="31"/>
      <c r="E23" s="23"/>
      <c r="F23" s="24"/>
      <c r="G23" s="24"/>
      <c r="H23" s="24"/>
      <c r="I23" s="24"/>
      <c r="J23" s="25"/>
    </row>
    <row r="24" spans="1:10" ht="24.75" customHeight="1">
      <c r="A24" s="3"/>
      <c r="B24" s="20"/>
      <c r="C24" s="32" t="s">
        <v>27</v>
      </c>
      <c r="D24" s="31" t="s">
        <v>28</v>
      </c>
      <c r="E24" s="23"/>
      <c r="F24" s="24">
        <f>1654-828</f>
        <v>826</v>
      </c>
      <c r="G24" s="24">
        <f>1392-745</f>
        <v>647</v>
      </c>
      <c r="H24" s="24">
        <v>1654</v>
      </c>
      <c r="I24" s="24">
        <v>1392</v>
      </c>
      <c r="J24" s="25">
        <v>2597</v>
      </c>
    </row>
    <row r="25" spans="1:10" ht="5.25" customHeight="1">
      <c r="A25" s="3"/>
      <c r="B25" s="20"/>
      <c r="C25" s="32"/>
      <c r="D25" s="31"/>
      <c r="E25" s="23"/>
      <c r="F25" s="24"/>
      <c r="G25" s="24"/>
      <c r="H25" s="24"/>
      <c r="I25" s="24"/>
      <c r="J25" s="25"/>
    </row>
    <row r="26" spans="1:10" ht="24.75" customHeight="1">
      <c r="A26" s="3"/>
      <c r="B26" s="20"/>
      <c r="C26" s="32" t="s">
        <v>29</v>
      </c>
      <c r="D26" s="31" t="s">
        <v>30</v>
      </c>
      <c r="E26" s="23"/>
      <c r="F26" s="24">
        <f>1880-795</f>
        <v>1085</v>
      </c>
      <c r="G26" s="24">
        <f>1576-628</f>
        <v>948</v>
      </c>
      <c r="H26" s="24">
        <v>1880</v>
      </c>
      <c r="I26" s="24">
        <v>1576</v>
      </c>
      <c r="J26" s="25">
        <v>2710</v>
      </c>
    </row>
    <row r="27" spans="1:10" ht="5.25" customHeight="1">
      <c r="A27" s="3"/>
      <c r="B27" s="20"/>
      <c r="C27" s="32"/>
      <c r="D27" s="31"/>
      <c r="E27" s="23"/>
      <c r="F27" s="24"/>
      <c r="G27" s="24"/>
      <c r="H27" s="24"/>
      <c r="I27" s="24"/>
      <c r="J27" s="25"/>
    </row>
    <row r="28" spans="1:10" ht="24.75" customHeight="1">
      <c r="A28" s="3"/>
      <c r="B28" s="20"/>
      <c r="C28" s="32" t="s">
        <v>31</v>
      </c>
      <c r="D28" s="31" t="s">
        <v>32</v>
      </c>
      <c r="E28" s="23"/>
      <c r="F28" s="24">
        <f>417-202</f>
        <v>215</v>
      </c>
      <c r="G28" s="24">
        <f>376-176</f>
        <v>200</v>
      </c>
      <c r="H28" s="24">
        <v>417</v>
      </c>
      <c r="I28" s="24">
        <v>376</v>
      </c>
      <c r="J28" s="25">
        <v>781</v>
      </c>
    </row>
    <row r="29" spans="1:10" ht="5.25" customHeight="1">
      <c r="A29" s="3"/>
      <c r="B29" s="20"/>
      <c r="C29" s="32"/>
      <c r="D29" s="31"/>
      <c r="E29" s="23"/>
      <c r="F29" s="24"/>
      <c r="G29" s="24"/>
      <c r="H29" s="24"/>
      <c r="I29" s="24"/>
      <c r="J29" s="25"/>
    </row>
    <row r="30" spans="1:10" ht="23.25" customHeight="1">
      <c r="A30" s="3"/>
      <c r="B30" s="20"/>
      <c r="C30" s="32" t="s">
        <v>33</v>
      </c>
      <c r="D30" s="31" t="s">
        <v>34</v>
      </c>
      <c r="E30" s="23"/>
      <c r="F30" s="24">
        <f>3279-1434</f>
        <v>1845</v>
      </c>
      <c r="G30" s="24">
        <f>2586-1204</f>
        <v>1382</v>
      </c>
      <c r="H30" s="24">
        <v>3279</v>
      </c>
      <c r="I30" s="24">
        <v>2586</v>
      </c>
      <c r="J30" s="25">
        <v>5862</v>
      </c>
    </row>
    <row r="31" spans="1:10" ht="5.25" customHeight="1">
      <c r="A31" s="3"/>
      <c r="B31" s="20"/>
      <c r="C31" s="21"/>
      <c r="D31" s="38"/>
      <c r="E31" s="23"/>
      <c r="F31" s="24"/>
      <c r="G31" s="24"/>
      <c r="H31" s="24"/>
      <c r="I31" s="24"/>
      <c r="J31" s="25"/>
    </row>
    <row r="32" spans="1:10" ht="22.5" customHeight="1" thickBot="1">
      <c r="A32" s="3"/>
      <c r="B32" s="20"/>
      <c r="C32" s="39"/>
      <c r="D32" s="31" t="s">
        <v>35</v>
      </c>
      <c r="E32" s="27"/>
      <c r="F32" s="28">
        <f>SUM(F16:F30)</f>
        <v>10758</v>
      </c>
      <c r="G32" s="28">
        <f>SUM(G16:G30)</f>
        <v>8000</v>
      </c>
      <c r="H32" s="28">
        <f>SUM(H16:H30)</f>
        <v>17931</v>
      </c>
      <c r="I32" s="28">
        <f>SUM(I16:I30)</f>
        <v>13653</v>
      </c>
      <c r="J32" s="29">
        <f>SUM(J16:J30)</f>
        <v>34882</v>
      </c>
    </row>
    <row r="33" spans="1:10" ht="5.25" customHeight="1" thickTop="1">
      <c r="A33" s="3"/>
      <c r="B33" s="20"/>
      <c r="C33" s="21"/>
      <c r="D33" s="38"/>
      <c r="E33" s="23"/>
      <c r="F33" s="24"/>
      <c r="G33" s="24"/>
      <c r="H33" s="24"/>
      <c r="I33" s="24"/>
      <c r="J33" s="25"/>
    </row>
    <row r="34" spans="1:10" ht="22.5" customHeight="1">
      <c r="A34" s="3"/>
      <c r="B34" s="30" t="s">
        <v>36</v>
      </c>
      <c r="C34" s="21"/>
      <c r="D34" s="31" t="s">
        <v>37</v>
      </c>
      <c r="E34" s="23"/>
      <c r="F34" s="24">
        <f>F13-F32</f>
        <v>3277</v>
      </c>
      <c r="G34" s="24">
        <f>G13-G32</f>
        <v>3002</v>
      </c>
      <c r="H34" s="24">
        <f>H13-H32</f>
        <v>4436</v>
      </c>
      <c r="I34" s="24">
        <f>I13-I32</f>
        <v>4327</v>
      </c>
      <c r="J34" s="25">
        <f>J13-J32</f>
        <v>6306</v>
      </c>
    </row>
    <row r="35" spans="1:10" ht="6" customHeight="1">
      <c r="A35" s="3"/>
      <c r="B35" s="20"/>
      <c r="C35" s="21"/>
      <c r="D35" s="31" t="s">
        <v>38</v>
      </c>
      <c r="E35" s="23"/>
      <c r="F35" s="24"/>
      <c r="G35" s="24"/>
      <c r="H35" s="24"/>
      <c r="I35" s="24"/>
      <c r="J35" s="25"/>
    </row>
    <row r="36" spans="1:10" ht="22.5" customHeight="1">
      <c r="A36" s="3"/>
      <c r="B36" s="30" t="s">
        <v>39</v>
      </c>
      <c r="C36" s="21"/>
      <c r="D36" s="31" t="s">
        <v>40</v>
      </c>
      <c r="E36" s="23"/>
      <c r="F36" s="24">
        <f>1653-172</f>
        <v>1481</v>
      </c>
      <c r="G36" s="24">
        <f>729-217</f>
        <v>512</v>
      </c>
      <c r="H36" s="24">
        <v>1653</v>
      </c>
      <c r="I36" s="24">
        <v>729</v>
      </c>
      <c r="J36" s="25">
        <f>1355-35</f>
        <v>1320</v>
      </c>
    </row>
    <row r="37" spans="1:10" ht="6.75" customHeight="1">
      <c r="A37" s="3"/>
      <c r="B37" s="20"/>
      <c r="C37" s="21"/>
      <c r="D37" s="31"/>
      <c r="E37" s="23"/>
      <c r="F37" s="24"/>
      <c r="G37" s="24"/>
      <c r="H37" s="24"/>
      <c r="I37" s="24"/>
      <c r="J37" s="25"/>
    </row>
    <row r="38" spans="1:10" ht="24" customHeight="1">
      <c r="A38" s="3"/>
      <c r="B38" s="30" t="s">
        <v>41</v>
      </c>
      <c r="C38" s="21"/>
      <c r="D38" s="31" t="s">
        <v>42</v>
      </c>
      <c r="E38" s="23"/>
      <c r="F38" s="24">
        <f>+F34+F36</f>
        <v>4758</v>
      </c>
      <c r="G38" s="24">
        <f>+G34+G36</f>
        <v>3514</v>
      </c>
      <c r="H38" s="24">
        <f>+H34+H36</f>
        <v>6089</v>
      </c>
      <c r="I38" s="24">
        <f>+I34+I36</f>
        <v>5056</v>
      </c>
      <c r="J38" s="25">
        <f>+J34+J36</f>
        <v>7626</v>
      </c>
    </row>
    <row r="39" spans="1:10" ht="5.25" customHeight="1">
      <c r="A39" s="3"/>
      <c r="B39" s="20"/>
      <c r="C39" s="21"/>
      <c r="D39" s="31"/>
      <c r="E39" s="23"/>
      <c r="F39" s="24"/>
      <c r="G39" s="24"/>
      <c r="H39" s="24"/>
      <c r="I39" s="24"/>
      <c r="J39" s="25"/>
    </row>
    <row r="40" spans="1:10" ht="24" customHeight="1">
      <c r="A40" s="3"/>
      <c r="B40" s="30" t="s">
        <v>43</v>
      </c>
      <c r="C40" s="21"/>
      <c r="D40" s="40" t="s">
        <v>44</v>
      </c>
      <c r="E40" s="23"/>
      <c r="F40" s="24">
        <f>489-155</f>
        <v>334</v>
      </c>
      <c r="G40" s="24">
        <f>459-261</f>
        <v>198</v>
      </c>
      <c r="H40" s="24">
        <v>489</v>
      </c>
      <c r="I40" s="24">
        <v>459</v>
      </c>
      <c r="J40" s="25">
        <f>556+201</f>
        <v>757</v>
      </c>
    </row>
    <row r="41" spans="1:10" ht="8.25" customHeight="1">
      <c r="A41" s="3"/>
      <c r="B41" s="20"/>
      <c r="C41" s="21"/>
      <c r="D41" s="40"/>
      <c r="E41" s="23"/>
      <c r="F41" s="24"/>
      <c r="G41" s="24"/>
      <c r="H41" s="24"/>
      <c r="I41" s="24"/>
      <c r="J41" s="25"/>
    </row>
    <row r="42" spans="1:10" ht="24" customHeight="1">
      <c r="A42" s="3"/>
      <c r="B42" s="30" t="s">
        <v>45</v>
      </c>
      <c r="C42" s="21"/>
      <c r="D42" s="31" t="s">
        <v>46</v>
      </c>
      <c r="E42" s="23"/>
      <c r="F42" s="24">
        <f>F38-F40</f>
        <v>4424</v>
      </c>
      <c r="G42" s="24">
        <f>G38-G40</f>
        <v>3316</v>
      </c>
      <c r="H42" s="24">
        <f>H38-H40</f>
        <v>5600</v>
      </c>
      <c r="I42" s="24">
        <f>I38-I40</f>
        <v>4597</v>
      </c>
      <c r="J42" s="25">
        <f>J38-J40</f>
        <v>6869</v>
      </c>
    </row>
    <row r="43" spans="1:10" ht="6" customHeight="1">
      <c r="A43" s="3"/>
      <c r="B43" s="20"/>
      <c r="C43" s="21"/>
      <c r="D43" s="31"/>
      <c r="E43" s="23"/>
      <c r="F43" s="24"/>
      <c r="G43" s="24"/>
      <c r="H43" s="24"/>
      <c r="I43" s="24"/>
      <c r="J43" s="25"/>
    </row>
    <row r="44" spans="1:10" ht="24.75" customHeight="1">
      <c r="A44" s="3"/>
      <c r="B44" s="30" t="s">
        <v>47</v>
      </c>
      <c r="C44" s="21"/>
      <c r="D44" s="41" t="s">
        <v>48</v>
      </c>
      <c r="E44" s="23"/>
      <c r="F44" s="24"/>
      <c r="G44" s="24"/>
      <c r="H44" s="24"/>
      <c r="I44" s="24"/>
      <c r="J44" s="25"/>
    </row>
    <row r="45" spans="1:10" ht="21" customHeight="1">
      <c r="A45" s="3"/>
      <c r="B45" s="30"/>
      <c r="C45" s="21"/>
      <c r="D45" s="38" t="s">
        <v>49</v>
      </c>
      <c r="E45" s="23"/>
      <c r="F45" s="42">
        <v>0</v>
      </c>
      <c r="G45" s="42">
        <v>0</v>
      </c>
      <c r="H45" s="42">
        <v>0</v>
      </c>
      <c r="I45" s="42">
        <v>0</v>
      </c>
      <c r="J45" s="25">
        <v>900</v>
      </c>
    </row>
    <row r="46" spans="1:10" ht="21" customHeight="1">
      <c r="A46" s="3"/>
      <c r="B46" s="30"/>
      <c r="C46" s="21"/>
      <c r="D46" s="38" t="s">
        <v>50</v>
      </c>
      <c r="E46" s="43"/>
      <c r="F46" s="42">
        <v>0</v>
      </c>
      <c r="G46" s="42">
        <v>0</v>
      </c>
      <c r="H46" s="42">
        <v>0</v>
      </c>
      <c r="I46" s="42">
        <v>0</v>
      </c>
      <c r="J46" s="25">
        <v>153</v>
      </c>
    </row>
    <row r="47" spans="1:10" ht="19.5" customHeight="1">
      <c r="A47" s="3"/>
      <c r="B47" s="20"/>
      <c r="C47" s="21"/>
      <c r="D47" s="38" t="s">
        <v>51</v>
      </c>
      <c r="E47" s="23"/>
      <c r="F47" s="42">
        <v>0</v>
      </c>
      <c r="G47" s="42">
        <v>0</v>
      </c>
      <c r="H47" s="42">
        <v>0</v>
      </c>
      <c r="I47" s="42">
        <v>0</v>
      </c>
      <c r="J47" s="33">
        <v>-354</v>
      </c>
    </row>
    <row r="48" spans="1:10" ht="24.75" customHeight="1">
      <c r="A48" s="3"/>
      <c r="B48" s="30" t="s">
        <v>52</v>
      </c>
      <c r="C48" s="21"/>
      <c r="D48" s="40" t="s">
        <v>53</v>
      </c>
      <c r="E48" s="44" t="e">
        <f>E42-E45-E46-#REF!</f>
        <v>#REF!</v>
      </c>
      <c r="F48" s="24">
        <f>F42-F45-F46</f>
        <v>4424</v>
      </c>
      <c r="G48" s="24">
        <f>G42-G45-G46</f>
        <v>3316</v>
      </c>
      <c r="H48" s="24">
        <f>H42-H45-H46</f>
        <v>5600</v>
      </c>
      <c r="I48" s="24">
        <f>I42-I45-I46</f>
        <v>4597</v>
      </c>
      <c r="J48" s="45">
        <f>J42-J45-J46-J47</f>
        <v>6170</v>
      </c>
    </row>
    <row r="49" spans="1:10" ht="6.75" customHeight="1">
      <c r="A49" s="3"/>
      <c r="B49" s="20"/>
      <c r="C49" s="21"/>
      <c r="D49" s="40"/>
      <c r="E49" s="23"/>
      <c r="F49" s="24"/>
      <c r="G49" s="24"/>
      <c r="H49" s="24"/>
      <c r="I49" s="24"/>
      <c r="J49" s="25"/>
    </row>
    <row r="50" spans="1:10" ht="21.75" customHeight="1">
      <c r="A50" s="3"/>
      <c r="B50" s="30" t="s">
        <v>54</v>
      </c>
      <c r="C50" s="21"/>
      <c r="D50" s="40" t="s">
        <v>55</v>
      </c>
      <c r="E50" s="23">
        <v>1068</v>
      </c>
      <c r="F50" s="24">
        <v>1117</v>
      </c>
      <c r="G50" s="24">
        <v>1117</v>
      </c>
      <c r="H50" s="24">
        <v>1117</v>
      </c>
      <c r="I50" s="24">
        <v>1117</v>
      </c>
      <c r="J50" s="25">
        <v>1117</v>
      </c>
    </row>
    <row r="51" spans="1:10" ht="24.75" customHeight="1">
      <c r="A51" s="3"/>
      <c r="B51" s="30"/>
      <c r="C51" s="21"/>
      <c r="D51" s="40" t="s">
        <v>56</v>
      </c>
      <c r="E51" s="23"/>
      <c r="F51" s="46" t="s">
        <v>57</v>
      </c>
      <c r="G51" s="46" t="s">
        <v>58</v>
      </c>
      <c r="H51" s="46" t="s">
        <v>57</v>
      </c>
      <c r="I51" s="46" t="s">
        <v>58</v>
      </c>
      <c r="J51" s="46" t="s">
        <v>58</v>
      </c>
    </row>
    <row r="52" spans="1:10" ht="3.75" customHeight="1">
      <c r="A52" s="3"/>
      <c r="B52" s="20"/>
      <c r="C52" s="21"/>
      <c r="D52" s="40"/>
      <c r="E52" s="23"/>
      <c r="F52" s="25"/>
      <c r="G52" s="25"/>
      <c r="H52" s="25"/>
      <c r="I52" s="25"/>
      <c r="J52" s="25"/>
    </row>
    <row r="53" spans="1:10" ht="25.5" customHeight="1">
      <c r="A53" s="3"/>
      <c r="B53" s="30" t="s">
        <v>59</v>
      </c>
      <c r="C53" s="21"/>
      <c r="D53" s="40" t="s">
        <v>60</v>
      </c>
      <c r="E53" s="43"/>
      <c r="F53" s="47">
        <v>0</v>
      </c>
      <c r="G53" s="47"/>
      <c r="H53" s="47"/>
      <c r="I53" s="47">
        <v>0</v>
      </c>
      <c r="J53" s="25">
        <v>20666</v>
      </c>
    </row>
    <row r="54" spans="1:10" ht="5.25" customHeight="1">
      <c r="A54" s="3"/>
      <c r="B54" s="20"/>
      <c r="C54" s="21"/>
      <c r="D54" s="40"/>
      <c r="E54" s="23"/>
      <c r="F54" s="25"/>
      <c r="G54" s="25"/>
      <c r="H54" s="25"/>
      <c r="I54" s="25"/>
      <c r="J54" s="25"/>
    </row>
    <row r="55" spans="1:10" ht="24.75" customHeight="1">
      <c r="A55" s="3"/>
      <c r="B55" s="30" t="s">
        <v>61</v>
      </c>
      <c r="C55" s="21"/>
      <c r="D55" s="31" t="s">
        <v>62</v>
      </c>
      <c r="E55" s="23"/>
      <c r="F55" s="48">
        <f>F48/F50*5</f>
        <v>19.80304386750224</v>
      </c>
      <c r="G55" s="48">
        <f>G48/G50*5</f>
        <v>14.843330349149507</v>
      </c>
      <c r="H55" s="48">
        <f>H48/H50*5-0.01</f>
        <v>25.05714413607878</v>
      </c>
      <c r="I55" s="48">
        <f>I48/I50*5-0.01</f>
        <v>20.56743957027753</v>
      </c>
      <c r="J55" s="25">
        <v>27.62</v>
      </c>
    </row>
    <row r="56" spans="1:10" ht="3.75" customHeight="1">
      <c r="A56" s="3"/>
      <c r="B56" s="20"/>
      <c r="C56" s="21"/>
      <c r="D56" s="31"/>
      <c r="E56" s="23"/>
      <c r="F56" s="25"/>
      <c r="G56" s="25"/>
      <c r="H56" s="25"/>
      <c r="I56" s="25"/>
      <c r="J56" s="25"/>
    </row>
    <row r="57" spans="1:10" ht="27.75" customHeight="1">
      <c r="A57" s="3"/>
      <c r="B57" s="30" t="s">
        <v>63</v>
      </c>
      <c r="C57" s="21"/>
      <c r="D57" s="31" t="s">
        <v>64</v>
      </c>
      <c r="E57" s="23"/>
      <c r="F57" s="25"/>
      <c r="G57" s="25"/>
      <c r="H57" s="25"/>
      <c r="I57" s="25"/>
      <c r="J57" s="25"/>
    </row>
    <row r="58" spans="1:10" ht="21" customHeight="1">
      <c r="A58" s="3"/>
      <c r="B58" s="20"/>
      <c r="C58" s="21"/>
      <c r="D58" s="38" t="s">
        <v>65</v>
      </c>
      <c r="E58" s="23"/>
      <c r="F58" s="25">
        <v>13232781</v>
      </c>
      <c r="G58" s="25">
        <v>6676170</v>
      </c>
      <c r="H58" s="25">
        <v>13232781</v>
      </c>
      <c r="I58" s="25">
        <v>6676170</v>
      </c>
      <c r="J58" s="25">
        <v>6666170</v>
      </c>
    </row>
    <row r="59" spans="1:10" ht="27" customHeight="1">
      <c r="A59" s="3"/>
      <c r="B59" s="20"/>
      <c r="C59" s="21"/>
      <c r="D59" s="31" t="s">
        <v>66</v>
      </c>
      <c r="E59" s="23"/>
      <c r="F59" s="25">
        <v>59.21</v>
      </c>
      <c r="G59" s="25">
        <v>59.74</v>
      </c>
      <c r="H59" s="25">
        <v>59.21</v>
      </c>
      <c r="I59" s="25">
        <v>59.74</v>
      </c>
      <c r="J59" s="25">
        <v>59.66</v>
      </c>
    </row>
    <row r="60" spans="1:10" ht="6.75" customHeight="1">
      <c r="A60" s="3"/>
      <c r="B60" s="20"/>
      <c r="C60" s="21"/>
      <c r="D60" s="31"/>
      <c r="E60" s="23"/>
      <c r="F60" s="25"/>
      <c r="G60" s="25"/>
      <c r="H60" s="25"/>
      <c r="I60" s="25"/>
      <c r="J60" s="25"/>
    </row>
    <row r="61" spans="1:10" ht="25.5" customHeight="1">
      <c r="A61" s="3"/>
      <c r="B61" s="30" t="s">
        <v>67</v>
      </c>
      <c r="C61" s="35"/>
      <c r="D61" s="31" t="s">
        <v>68</v>
      </c>
      <c r="E61" s="23"/>
      <c r="F61" s="25"/>
      <c r="G61" s="25"/>
      <c r="H61" s="25"/>
      <c r="I61" s="25"/>
      <c r="J61" s="25"/>
    </row>
    <row r="62" spans="1:10" ht="19.5" customHeight="1">
      <c r="A62" s="3"/>
      <c r="B62" s="20"/>
      <c r="C62" s="21" t="s">
        <v>19</v>
      </c>
      <c r="D62" s="31" t="s">
        <v>69</v>
      </c>
      <c r="E62" s="23"/>
      <c r="F62" s="25"/>
      <c r="G62" s="25"/>
      <c r="H62" s="25"/>
      <c r="I62" s="25"/>
      <c r="J62" s="25"/>
    </row>
    <row r="63" spans="1:10" ht="21" customHeight="1">
      <c r="A63" s="3"/>
      <c r="B63" s="20"/>
      <c r="C63" s="21"/>
      <c r="D63" s="38" t="s">
        <v>65</v>
      </c>
      <c r="E63" s="23"/>
      <c r="F63" s="49" t="s">
        <v>70</v>
      </c>
      <c r="G63" s="49" t="s">
        <v>70</v>
      </c>
      <c r="H63" s="49" t="s">
        <v>70</v>
      </c>
      <c r="I63" s="49" t="s">
        <v>70</v>
      </c>
      <c r="J63" s="50" t="s">
        <v>70</v>
      </c>
    </row>
    <row r="64" spans="1:10" ht="25.5" customHeight="1">
      <c r="A64" s="3"/>
      <c r="B64" s="20"/>
      <c r="C64" s="21"/>
      <c r="D64" s="31" t="s">
        <v>71</v>
      </c>
      <c r="E64" s="23"/>
      <c r="F64" s="37"/>
      <c r="G64" s="37"/>
      <c r="H64" s="37"/>
      <c r="I64" s="37"/>
      <c r="J64" s="51"/>
    </row>
    <row r="65" spans="1:10" ht="29.25" customHeight="1">
      <c r="A65" s="3"/>
      <c r="B65" s="20"/>
      <c r="C65" s="21"/>
      <c r="D65" s="31" t="s">
        <v>72</v>
      </c>
      <c r="E65" s="23"/>
      <c r="F65" s="49" t="s">
        <v>70</v>
      </c>
      <c r="G65" s="49" t="s">
        <v>70</v>
      </c>
      <c r="H65" s="49" t="s">
        <v>70</v>
      </c>
      <c r="I65" s="49" t="s">
        <v>70</v>
      </c>
      <c r="J65" s="50" t="s">
        <v>70</v>
      </c>
    </row>
    <row r="66" spans="1:10" ht="29.25" customHeight="1">
      <c r="A66" s="3"/>
      <c r="B66" s="20"/>
      <c r="C66" s="21"/>
      <c r="D66" s="31" t="s">
        <v>73</v>
      </c>
      <c r="E66" s="23"/>
      <c r="F66" s="37"/>
      <c r="G66" s="37"/>
      <c r="H66" s="37"/>
      <c r="I66" s="37"/>
      <c r="J66" s="51"/>
    </row>
    <row r="67" spans="1:10" ht="24.75" customHeight="1">
      <c r="A67" s="3"/>
      <c r="B67" s="20"/>
      <c r="C67" s="21"/>
      <c r="D67" s="31" t="s">
        <v>74</v>
      </c>
      <c r="E67" s="23"/>
      <c r="F67" s="49" t="s">
        <v>70</v>
      </c>
      <c r="G67" s="49" t="s">
        <v>70</v>
      </c>
      <c r="H67" s="49" t="s">
        <v>70</v>
      </c>
      <c r="I67" s="49" t="s">
        <v>70</v>
      </c>
      <c r="J67" s="50" t="s">
        <v>70</v>
      </c>
    </row>
    <row r="68" spans="1:10" ht="21" customHeight="1">
      <c r="A68" s="3"/>
      <c r="B68" s="20"/>
      <c r="C68" s="21" t="s">
        <v>21</v>
      </c>
      <c r="D68" s="31" t="s">
        <v>75</v>
      </c>
      <c r="E68" s="23"/>
      <c r="F68" s="52"/>
      <c r="G68" s="52"/>
      <c r="H68" s="52"/>
      <c r="I68" s="52"/>
      <c r="J68" s="25"/>
    </row>
    <row r="69" spans="1:10" ht="21" customHeight="1">
      <c r="A69" s="3"/>
      <c r="B69" s="20"/>
      <c r="C69" s="21"/>
      <c r="D69" s="38" t="s">
        <v>65</v>
      </c>
      <c r="E69" s="23"/>
      <c r="F69" s="52">
        <v>9115897</v>
      </c>
      <c r="G69" s="52">
        <v>4498169</v>
      </c>
      <c r="H69" s="52">
        <v>9115897</v>
      </c>
      <c r="I69" s="52">
        <v>4498169</v>
      </c>
      <c r="J69" s="25">
        <v>4508169</v>
      </c>
    </row>
    <row r="70" spans="1:10" ht="28.5" customHeight="1">
      <c r="A70" s="3"/>
      <c r="B70" s="20"/>
      <c r="C70" s="21"/>
      <c r="D70" s="31" t="s">
        <v>71</v>
      </c>
      <c r="E70" s="23"/>
      <c r="F70" s="37"/>
      <c r="G70" s="37"/>
      <c r="H70" s="37"/>
      <c r="I70" s="37"/>
      <c r="J70" s="51"/>
    </row>
    <row r="71" spans="1:10" ht="26.25" customHeight="1">
      <c r="A71" s="3"/>
      <c r="B71" s="20"/>
      <c r="C71" s="21"/>
      <c r="D71" s="31" t="s">
        <v>72</v>
      </c>
      <c r="E71" s="23"/>
      <c r="F71" s="53">
        <v>1</v>
      </c>
      <c r="G71" s="53">
        <v>1</v>
      </c>
      <c r="H71" s="53">
        <v>1</v>
      </c>
      <c r="I71" s="53">
        <v>1</v>
      </c>
      <c r="J71" s="54">
        <v>1</v>
      </c>
    </row>
    <row r="72" spans="1:10" ht="25.5" customHeight="1">
      <c r="A72" s="3"/>
      <c r="B72" s="20"/>
      <c r="C72" s="21"/>
      <c r="D72" s="31" t="s">
        <v>73</v>
      </c>
      <c r="E72" s="23"/>
      <c r="F72" s="37"/>
      <c r="G72" s="37"/>
      <c r="H72" s="37"/>
      <c r="I72" s="37"/>
      <c r="J72" s="51"/>
    </row>
    <row r="73" spans="1:10" ht="25.5" customHeight="1">
      <c r="A73" s="3"/>
      <c r="B73" s="20"/>
      <c r="C73" s="21"/>
      <c r="D73" s="31" t="s">
        <v>74</v>
      </c>
      <c r="E73" s="23"/>
      <c r="F73" s="55">
        <v>0.4079</v>
      </c>
      <c r="G73" s="55">
        <v>0.4026</v>
      </c>
      <c r="H73" s="55">
        <v>0.4079</v>
      </c>
      <c r="I73" s="55">
        <v>0.4026</v>
      </c>
      <c r="J73" s="56">
        <v>0.4034</v>
      </c>
    </row>
    <row r="74" spans="1:10" ht="21" customHeight="1">
      <c r="A74" s="3"/>
      <c r="B74" s="57"/>
      <c r="C74" s="58"/>
      <c r="D74" s="59"/>
      <c r="E74" s="60"/>
      <c r="F74" s="61"/>
      <c r="G74" s="61"/>
      <c r="H74" s="61"/>
      <c r="I74" s="61"/>
      <c r="J74" s="61"/>
    </row>
    <row r="75" spans="1:10" ht="22.5">
      <c r="A75" s="3"/>
      <c r="B75" s="62"/>
      <c r="C75" s="63"/>
      <c r="D75" s="64" t="s">
        <v>76</v>
      </c>
      <c r="E75" s="63"/>
      <c r="F75" s="63"/>
      <c r="G75" s="63"/>
      <c r="H75" s="63"/>
      <c r="I75" s="63"/>
      <c r="J75" s="65"/>
    </row>
    <row r="76" spans="1:10" ht="22.5" customHeight="1">
      <c r="A76" s="3"/>
      <c r="B76" s="66" t="s">
        <v>11</v>
      </c>
      <c r="C76" s="2"/>
      <c r="D76" s="82" t="s">
        <v>77</v>
      </c>
      <c r="E76" s="82"/>
      <c r="F76" s="82"/>
      <c r="G76" s="82"/>
      <c r="H76" s="82"/>
      <c r="I76" s="82"/>
      <c r="J76" s="82"/>
    </row>
    <row r="77" spans="1:10" ht="2.25" customHeight="1">
      <c r="A77" s="3"/>
      <c r="B77" s="63"/>
      <c r="C77" s="2"/>
      <c r="D77" s="63" t="s">
        <v>38</v>
      </c>
      <c r="E77" s="63"/>
      <c r="F77" s="63"/>
      <c r="G77" s="63"/>
      <c r="H77" s="63"/>
      <c r="I77" s="63"/>
      <c r="J77" s="63"/>
    </row>
    <row r="78" spans="1:11" ht="44.25" customHeight="1">
      <c r="A78" s="3"/>
      <c r="B78" s="68" t="s">
        <v>17</v>
      </c>
      <c r="C78" s="2"/>
      <c r="D78" s="82" t="s">
        <v>78</v>
      </c>
      <c r="E78" s="82"/>
      <c r="F78" s="82"/>
      <c r="G78" s="82"/>
      <c r="H78" s="82"/>
      <c r="I78" s="82"/>
      <c r="J78" s="82"/>
      <c r="K78" s="69"/>
    </row>
    <row r="79" spans="1:11" ht="3" customHeight="1">
      <c r="A79" s="3"/>
      <c r="B79" s="62"/>
      <c r="C79" s="2"/>
      <c r="D79" s="67"/>
      <c r="E79" s="67"/>
      <c r="F79" s="67"/>
      <c r="G79" s="67"/>
      <c r="H79" s="67"/>
      <c r="I79" s="67"/>
      <c r="J79" s="67"/>
      <c r="K79" s="69"/>
    </row>
    <row r="80" spans="1:11" ht="66.75" customHeight="1">
      <c r="A80" s="3"/>
      <c r="B80" s="68" t="s">
        <v>36</v>
      </c>
      <c r="C80" s="2"/>
      <c r="D80" s="79" t="s">
        <v>79</v>
      </c>
      <c r="E80" s="79"/>
      <c r="F80" s="79"/>
      <c r="G80" s="79"/>
      <c r="H80" s="79"/>
      <c r="I80" s="80"/>
      <c r="J80" s="80"/>
      <c r="K80" s="69"/>
    </row>
    <row r="81" spans="1:11" ht="3" customHeight="1">
      <c r="A81" s="3"/>
      <c r="B81" s="68"/>
      <c r="C81" s="2"/>
      <c r="D81" s="70"/>
      <c r="E81" s="70"/>
      <c r="F81" s="70"/>
      <c r="G81" s="70"/>
      <c r="H81" s="70"/>
      <c r="I81" s="70"/>
      <c r="J81" s="70"/>
      <c r="K81" s="69"/>
    </row>
    <row r="82" spans="1:11" ht="66.75" customHeight="1">
      <c r="A82" s="3"/>
      <c r="B82" s="68" t="s">
        <v>39</v>
      </c>
      <c r="C82" s="2"/>
      <c r="D82" s="79" t="s">
        <v>80</v>
      </c>
      <c r="E82" s="79"/>
      <c r="F82" s="79"/>
      <c r="G82" s="79"/>
      <c r="H82" s="79"/>
      <c r="I82" s="80"/>
      <c r="J82" s="80"/>
      <c r="K82" s="69"/>
    </row>
    <row r="83" spans="1:11" ht="3.75" customHeight="1">
      <c r="A83" s="3"/>
      <c r="B83" s="68"/>
      <c r="C83" s="2"/>
      <c r="D83" s="67"/>
      <c r="E83" s="67"/>
      <c r="F83" s="67"/>
      <c r="G83" s="67"/>
      <c r="H83" s="67"/>
      <c r="I83" s="67"/>
      <c r="J83" s="67"/>
      <c r="K83" s="69"/>
    </row>
    <row r="84" spans="1:10" ht="46.5" customHeight="1">
      <c r="A84" s="3"/>
      <c r="B84" s="68" t="s">
        <v>41</v>
      </c>
      <c r="C84" s="2"/>
      <c r="D84" s="82" t="s">
        <v>81</v>
      </c>
      <c r="E84" s="82"/>
      <c r="F84" s="82"/>
      <c r="G84" s="82"/>
      <c r="H84" s="82"/>
      <c r="I84" s="82"/>
      <c r="J84" s="82"/>
    </row>
    <row r="85" spans="1:10" ht="2.25" customHeight="1">
      <c r="A85" s="3"/>
      <c r="B85" s="62"/>
      <c r="C85" s="2"/>
      <c r="D85" s="63"/>
      <c r="E85" s="63"/>
      <c r="F85" s="63"/>
      <c r="G85" s="63"/>
      <c r="H85" s="63"/>
      <c r="I85" s="63"/>
      <c r="J85" s="63"/>
    </row>
    <row r="86" spans="1:10" ht="21" customHeight="1">
      <c r="A86" s="3"/>
      <c r="B86" s="71" t="s">
        <v>43</v>
      </c>
      <c r="C86" s="2"/>
      <c r="D86" s="83" t="s">
        <v>82</v>
      </c>
      <c r="E86" s="83"/>
      <c r="F86" s="83"/>
      <c r="G86" s="83"/>
      <c r="H86" s="83"/>
      <c r="I86" s="83"/>
      <c r="J86" s="83"/>
    </row>
    <row r="87" spans="1:10" ht="3" customHeight="1">
      <c r="A87" s="3"/>
      <c r="B87" s="72"/>
      <c r="C87" s="2"/>
      <c r="D87" s="63"/>
      <c r="E87" s="63"/>
      <c r="F87" s="63"/>
      <c r="G87" s="63"/>
      <c r="H87" s="63"/>
      <c r="I87" s="63"/>
      <c r="J87" s="63"/>
    </row>
    <row r="88" spans="1:10" ht="21.75" customHeight="1">
      <c r="A88" s="3"/>
      <c r="B88" s="73" t="s">
        <v>45</v>
      </c>
      <c r="C88" s="2"/>
      <c r="D88" s="82" t="s">
        <v>83</v>
      </c>
      <c r="E88" s="82"/>
      <c r="F88" s="82"/>
      <c r="G88" s="82"/>
      <c r="H88" s="82"/>
      <c r="I88" s="82"/>
      <c r="J88" s="82"/>
    </row>
    <row r="89" spans="1:10" ht="3" customHeight="1">
      <c r="A89" s="3"/>
      <c r="B89" s="72"/>
      <c r="C89" s="2"/>
      <c r="D89" s="63"/>
      <c r="E89" s="63"/>
      <c r="F89" s="63"/>
      <c r="G89" s="63"/>
      <c r="H89" s="63"/>
      <c r="I89" s="63"/>
      <c r="J89" s="2"/>
    </row>
    <row r="90" spans="1:10" ht="48.75" customHeight="1">
      <c r="A90" s="3"/>
      <c r="B90" s="73" t="s">
        <v>47</v>
      </c>
      <c r="C90" s="2"/>
      <c r="D90" s="82" t="s">
        <v>84</v>
      </c>
      <c r="E90" s="82"/>
      <c r="F90" s="82"/>
      <c r="G90" s="82"/>
      <c r="H90" s="82"/>
      <c r="I90" s="67"/>
      <c r="J90" s="67"/>
    </row>
    <row r="91" spans="1:10" ht="25.5" customHeight="1">
      <c r="A91" s="3"/>
      <c r="B91" s="3"/>
      <c r="C91" s="3"/>
      <c r="D91" s="3"/>
      <c r="E91" s="3"/>
      <c r="H91" s="81" t="s">
        <v>85</v>
      </c>
      <c r="I91" s="81"/>
      <c r="J91" s="81"/>
    </row>
    <row r="92" spans="1:10" ht="23.25">
      <c r="A92" s="3"/>
      <c r="B92" s="3"/>
      <c r="C92" s="3"/>
      <c r="D92" s="3"/>
      <c r="E92" s="3"/>
      <c r="H92" s="74"/>
      <c r="I92" s="74"/>
      <c r="J92" s="75"/>
    </row>
    <row r="93" spans="1:10" ht="23.25">
      <c r="A93" s="3"/>
      <c r="B93" s="3"/>
      <c r="C93" s="3"/>
      <c r="D93" s="3"/>
      <c r="E93" s="3"/>
      <c r="H93" s="74"/>
      <c r="I93" s="74"/>
      <c r="J93" s="75"/>
    </row>
    <row r="94" spans="1:10" ht="23.25">
      <c r="A94" s="3"/>
      <c r="B94" s="3"/>
      <c r="C94" s="3"/>
      <c r="D94" s="3"/>
      <c r="E94" s="3"/>
      <c r="H94" s="74"/>
      <c r="I94" s="74"/>
      <c r="J94" s="75"/>
    </row>
    <row r="95" spans="1:10" ht="23.25">
      <c r="A95" s="3"/>
      <c r="B95" s="3"/>
      <c r="C95" s="3"/>
      <c r="D95" s="3"/>
      <c r="E95" s="3"/>
      <c r="H95" s="74"/>
      <c r="I95" s="74"/>
      <c r="J95" s="75"/>
    </row>
    <row r="96" spans="1:10" ht="23.25">
      <c r="A96" s="62"/>
      <c r="B96" s="62"/>
      <c r="D96" s="3"/>
      <c r="E96" s="3"/>
      <c r="H96" s="74"/>
      <c r="I96" s="74"/>
      <c r="J96" s="75"/>
    </row>
    <row r="97" spans="1:10" ht="23.25">
      <c r="A97" s="62"/>
      <c r="B97" s="62"/>
      <c r="D97" s="3"/>
      <c r="E97" s="3"/>
      <c r="H97" s="74"/>
      <c r="I97" s="74"/>
      <c r="J97" s="74"/>
    </row>
    <row r="98" spans="1:10" ht="23.25">
      <c r="A98" s="62"/>
      <c r="B98" s="76" t="s">
        <v>86</v>
      </c>
      <c r="C98" s="77"/>
      <c r="G98" s="1"/>
      <c r="H98" s="78" t="s">
        <v>87</v>
      </c>
      <c r="I98" s="77"/>
      <c r="J98" s="78" t="s">
        <v>88</v>
      </c>
    </row>
    <row r="99" spans="2:10" ht="23.25">
      <c r="B99" s="76" t="s">
        <v>89</v>
      </c>
      <c r="C99" s="77"/>
      <c r="G99" s="62"/>
      <c r="H99" s="76" t="s">
        <v>90</v>
      </c>
      <c r="I99" s="77"/>
      <c r="J99" s="78" t="s">
        <v>91</v>
      </c>
    </row>
  </sheetData>
  <sheetProtection/>
  <mergeCells count="14">
    <mergeCell ref="A1:J1"/>
    <mergeCell ref="A4:J4"/>
    <mergeCell ref="A2:J2"/>
    <mergeCell ref="D76:J76"/>
    <mergeCell ref="F7:G7"/>
    <mergeCell ref="H7:I7"/>
    <mergeCell ref="D80:J80"/>
    <mergeCell ref="D82:J82"/>
    <mergeCell ref="H91:J91"/>
    <mergeCell ref="D78:J78"/>
    <mergeCell ref="D84:J84"/>
    <mergeCell ref="D86:J86"/>
    <mergeCell ref="D88:J88"/>
    <mergeCell ref="D90:H90"/>
  </mergeCells>
  <printOptions/>
  <pageMargins left="0.73" right="0.16" top="0.25" bottom="0.22" header="0.19" footer="0.25"/>
  <pageSetup fitToHeight="1"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SARAF</dc:creator>
  <cp:keywords/>
  <dc:description/>
  <cp:lastModifiedBy>DELL</cp:lastModifiedBy>
  <dcterms:created xsi:type="dcterms:W3CDTF">2010-11-03T10:56:38Z</dcterms:created>
  <dcterms:modified xsi:type="dcterms:W3CDTF">2010-11-11T05:15:33Z</dcterms:modified>
  <cp:category/>
  <cp:version/>
  <cp:contentType/>
  <cp:contentStatus/>
</cp:coreProperties>
</file>